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4"/>
  </bookViews>
  <sheets>
    <sheet name="Carton Papel Cajas" sheetId="1" r:id="rId1"/>
    <sheet name="Madera" sheetId="2" r:id="rId2"/>
    <sheet name="Metales" sheetId="3" r:id="rId3"/>
    <sheet name="Plásticos" sheetId="4" r:id="rId4"/>
    <sheet name="Vidrios y otros" sheetId="5" r:id="rId5"/>
  </sheets>
  <definedNames/>
  <calcPr fullCalcOnLoad="1"/>
</workbook>
</file>

<file path=xl/sharedStrings.xml><?xml version="1.0" encoding="utf-8"?>
<sst xmlns="http://schemas.openxmlformats.org/spreadsheetml/2006/main" count="315" uniqueCount="185">
  <si>
    <t>Absorción de agua, Cobb (cartón corrugado una cara)</t>
  </si>
  <si>
    <t>Absorción de agua, Cobb (cartón corrugado ambas cara)</t>
  </si>
  <si>
    <t>Absorción de agua, Cobb (papel, cartulina)</t>
  </si>
  <si>
    <t>Absorción de agua, método de Krebs</t>
  </si>
  <si>
    <t>Contenido de humedad</t>
  </si>
  <si>
    <t>Espesor total</t>
  </si>
  <si>
    <t>Fatiga a la flexión papeles</t>
  </si>
  <si>
    <t>Gramaje total</t>
  </si>
  <si>
    <t>Gramaje total y Espesor total</t>
  </si>
  <si>
    <t>Resistencia a la adhesión de pegamentos (unión del fabricante)</t>
  </si>
  <si>
    <t>Resistencia a la compresión anillo (Ring crush) (DM, TM) standard</t>
  </si>
  <si>
    <t>Resistencia a la compresión anillo (Ring crush) (DM, TM) 48 horas frío</t>
  </si>
  <si>
    <t>Resistencia a la compresión anillo (Ring crush) (DM, TM) 4 días frío</t>
  </si>
  <si>
    <t>Resistencia a la compresión anillo (Ring crush) (DM, TM) 7 días frío</t>
  </si>
  <si>
    <t>Resistencia a la compresión anillo (Ring crush) (DM, TM) 15 días frío</t>
  </si>
  <si>
    <t>Resistencia a la compresión anillo (Ring crush) (DM, TM) 30 días frío</t>
  </si>
  <si>
    <t xml:space="preserve">Resistencia a la propagación del rasgado Elmendorf    </t>
  </si>
  <si>
    <t>Resistencia a la propagación del rasgado Instron</t>
  </si>
  <si>
    <t>Resistencia a la tracción y elongación (una dirección)</t>
  </si>
  <si>
    <t>Resistencia a la tracción y elongación dos direcciones (DM, TM)</t>
  </si>
  <si>
    <t>Coeficiente de fricción estático - dinámico</t>
  </si>
  <si>
    <t>Resistencia al estallido (Müllen) una cara</t>
  </si>
  <si>
    <t>Resistencia al estallido (Müllen) dos caras</t>
  </si>
  <si>
    <t>Resistencia al impacto (Spencer)</t>
  </si>
  <si>
    <t>Resistencia de columna (column crush ECT)</t>
  </si>
  <si>
    <t>Resistencia (column crush ECT) ambientación 2 - 4 días</t>
  </si>
  <si>
    <t>Resistencia de la onda (Flat crush FCT)</t>
  </si>
  <si>
    <t>Rigidez a la flexión (4 point bending test)</t>
  </si>
  <si>
    <t>Tipo de onda de cartón corrugado</t>
  </si>
  <si>
    <t>Dimensiones internas y externas</t>
  </si>
  <si>
    <t>Dimensiones detalladas</t>
  </si>
  <si>
    <t>Impacto por caida libre simple - caja unitaria</t>
  </si>
  <si>
    <t>Impacto por caida libre con repetición - caja unitaria</t>
  </si>
  <si>
    <t>Impacto por caida libre - caja paletizada</t>
  </si>
  <si>
    <t>Compresión dinámica simple ambientación estándar</t>
  </si>
  <si>
    <t>Compresión dinámica duplicado ambientación estándar</t>
  </si>
  <si>
    <t>Compresión dinámica ambientación 2 - 4 días</t>
  </si>
  <si>
    <t>Compresión dinámica ambientación 7 días</t>
  </si>
  <si>
    <t>Compresión dinámica ambientación 15 días</t>
  </si>
  <si>
    <t>Compresión dinámica ambientación 30 días</t>
  </si>
  <si>
    <t>Compresión dinámica ambientación 45 días</t>
  </si>
  <si>
    <t xml:space="preserve">Resistencia a la compresión estática </t>
  </si>
  <si>
    <t>Compresión Estática Bins / grandes contenedores</t>
  </si>
  <si>
    <t>Deflexión de fondo ambientación estándar</t>
  </si>
  <si>
    <t>Deflexión de fondo con ambientación 2 - 4 días</t>
  </si>
  <si>
    <t>Deflexión de fondo con ambientación 7 días</t>
  </si>
  <si>
    <t>Deflexión de fondo con ambientación 15 días</t>
  </si>
  <si>
    <t>Impacto por plano inclinado</t>
  </si>
  <si>
    <t>Resistencia a la compresión dinámica BIN</t>
  </si>
  <si>
    <t>Simulación de apilamiento</t>
  </si>
  <si>
    <t>Vibración cajas unitarias - conteo general</t>
  </si>
  <si>
    <t>Vibración cajas unitarias - conteo interno</t>
  </si>
  <si>
    <t>Esquinero de cartón</t>
  </si>
  <si>
    <t xml:space="preserve">Dimensiones </t>
  </si>
  <si>
    <t>Inspección visual y descripción de la muestra</t>
  </si>
  <si>
    <t>Resistencia a la carga cortante</t>
  </si>
  <si>
    <t>Resistencia a la carga cortante con ambientación 2 - 4 días</t>
  </si>
  <si>
    <t>Resistencia a la carga cortante con ambientación 15 días</t>
  </si>
  <si>
    <t>Peso/gramaje lineal</t>
  </si>
  <si>
    <t>Resistencia a la Flexión total</t>
  </si>
  <si>
    <t>Resistencia a la flexión total con ambientación 2 - 4 días</t>
  </si>
  <si>
    <t>Resistencia a la flexión total con ambientación 7 días</t>
  </si>
  <si>
    <t>Resistencia a la flexión total con ambientación 15 días</t>
  </si>
  <si>
    <t>Ambientaciones especiales</t>
  </si>
  <si>
    <t>Impacto vertical por caída libre</t>
  </si>
  <si>
    <t>Resistencia de las costuras (considera dos costuras)</t>
  </si>
  <si>
    <t>Simulación de transporte por vibraciones</t>
  </si>
  <si>
    <t>MADERA</t>
  </si>
  <si>
    <t xml:space="preserve">Madera dimensionada </t>
  </si>
  <si>
    <t>Contracción dimensional por humedad/temperatura</t>
  </si>
  <si>
    <t>Dimensiones (largo, ancho, espesor)</t>
  </si>
  <si>
    <t>Inspección visual (defectos y anomalías)</t>
  </si>
  <si>
    <t>Resistencia a la Fexión o compresión</t>
  </si>
  <si>
    <t>Caja</t>
  </si>
  <si>
    <t>Dimensiones, inspección / descripción de la muestra</t>
  </si>
  <si>
    <t>Resistencia a la compresión dinámica</t>
  </si>
  <si>
    <t>Resistencia a la compresión estática</t>
  </si>
  <si>
    <t>Impacto por caída libre</t>
  </si>
  <si>
    <t>Paletas (Pallets)</t>
  </si>
  <si>
    <t>Dimensiones, inspección, descripción general</t>
  </si>
  <si>
    <t>Flexión dinámica total: dos sentidos estandar</t>
  </si>
  <si>
    <t>Flexión dinámica total: dos sentidos ambientación 2-4 días</t>
  </si>
  <si>
    <t>Flexión dinámica total: dos sentidos ambientación 7 días</t>
  </si>
  <si>
    <t>Flexión dinámica total: dos sentidos ambientación 15 días</t>
  </si>
  <si>
    <t>Flexión estática total: dos sentidos</t>
  </si>
  <si>
    <t>Flexión dinámica piso superior: dos sentidos</t>
  </si>
  <si>
    <t>Flexión estática piso superior: dos sentidos</t>
  </si>
  <si>
    <t>Flexión dinámica piso inferiorr: un sentidos</t>
  </si>
  <si>
    <t>Flexión dinámica piso inferiorr: dos sentidos</t>
  </si>
  <si>
    <t>Flexión estática piso inferior: dos sentidos</t>
  </si>
  <si>
    <t>Impactos plano inclinado: desclave de pisos, rotación de tacos</t>
  </si>
  <si>
    <t>Impacto por caída libre: rigidez diagonal</t>
  </si>
  <si>
    <t>Vibración  - conteo general</t>
  </si>
  <si>
    <t>Vibración - Conteo interno simple</t>
  </si>
  <si>
    <t>Vibración  - conteo interno detalle</t>
  </si>
  <si>
    <t>Caída libre de sistemas paletizados</t>
  </si>
  <si>
    <t>Impactos en plano inclinado de sistemas paletizados</t>
  </si>
  <si>
    <t>Dimensiones nominales, inspección / descripción de la muestra</t>
  </si>
  <si>
    <t>Ensayo de compresión total</t>
  </si>
  <si>
    <t>Ensayo de flexión piso inferior: dos sentidos</t>
  </si>
  <si>
    <t>Impactos plano inclinado: desclave/ruptura de componentes</t>
  </si>
  <si>
    <t>Vibración de graneles en Bins</t>
  </si>
  <si>
    <t>Caída libre de graneles en Bins</t>
  </si>
  <si>
    <t>Impactos en plano inclinado de graneles en Bins</t>
  </si>
  <si>
    <t>Hojalata</t>
  </si>
  <si>
    <t>Espesor</t>
  </si>
  <si>
    <t>Resistencia a la tracción y % de elongación, una dirección</t>
  </si>
  <si>
    <t>Resistencia a la tracción y % elongación, dos direcciones</t>
  </si>
  <si>
    <t>Envases metálicos (tarros)</t>
  </si>
  <si>
    <t xml:space="preserve">Determinación de características físicas </t>
  </si>
  <si>
    <t>(Dimensiones/ vacío/ altura de llenado/ peso neto/ peso drenado/</t>
  </si>
  <si>
    <t>espacio libre neto/ profundidad de cubeta/ espesor de hojalata cuerpo/</t>
  </si>
  <si>
    <t>espesor de hojalata tapa/ llenado del envase)</t>
  </si>
  <si>
    <t>Compresión dinamométrica de tarros</t>
  </si>
  <si>
    <t>Tambores metálicos</t>
  </si>
  <si>
    <t>Impacto vertical por caída libre supervisión en planta</t>
  </si>
  <si>
    <t>Prueba de estanqueidad</t>
  </si>
  <si>
    <t>Prueba de presión hidrostática</t>
  </si>
  <si>
    <t>Muestreo</t>
  </si>
  <si>
    <t>PLÁSTICOS</t>
  </si>
  <si>
    <t>(Materiales: films, plásticos, celofán, foil aluminio, laminados)</t>
  </si>
  <si>
    <t>Gramaje total y espesor total</t>
  </si>
  <si>
    <t>Resistencia a la propagación del rasgado Elmendorf  (Dos direcciones)</t>
  </si>
  <si>
    <t>Resistencia al impacto (Spencer) (DESDE)</t>
  </si>
  <si>
    <t>Inspección visual / descripción de la muestra</t>
  </si>
  <si>
    <t>Resistencia a la suspensión</t>
  </si>
  <si>
    <t>Dimensiones</t>
  </si>
  <si>
    <t>Impacto vertical por caída libre sacos grandes</t>
  </si>
  <si>
    <t>Impacto vertical por caída libre sacos chicos</t>
  </si>
  <si>
    <t>Resistencia de costuras por tracción: sacos y RIGs</t>
  </si>
  <si>
    <t>Resistencia de sellos por tracción  (considera dos sellos)</t>
  </si>
  <si>
    <t>Envases plásticos (botellas, cajas, termoformados, clamshell)</t>
  </si>
  <si>
    <t>Peso</t>
  </si>
  <si>
    <t>Dureza shore</t>
  </si>
  <si>
    <t>Impacto vertical por caída libre unidad</t>
  </si>
  <si>
    <t>Impacto vertical por caída libre pack</t>
  </si>
  <si>
    <t>Resistencia a la compresión dinámica ambientación estándar</t>
  </si>
  <si>
    <t>Resistencia a la compresión dinámica con ambientación 2 - 4 días</t>
  </si>
  <si>
    <t>Resistencia a la compresión dinámica con ambientación 7 días</t>
  </si>
  <si>
    <t>Resistencia a la compresión dinámica con ambientación 15 días</t>
  </si>
  <si>
    <t>Resistencia a la compresión dinámica con ambientación 30 días</t>
  </si>
  <si>
    <t>Resistencia a la compresión dinámica con ambientación 45 días</t>
  </si>
  <si>
    <t>Resistencia a la compresión dinámica sin ambientación</t>
  </si>
  <si>
    <t>Resistencia a la compresión dinámica con ambientación</t>
  </si>
  <si>
    <t>Ensayo de flexión total: dos sentidos</t>
  </si>
  <si>
    <t>Ensayo de flexión piso superior: dos sentidos</t>
  </si>
  <si>
    <t>Vibración de sistemas paletizados</t>
  </si>
  <si>
    <t>Compresion de pilares</t>
  </si>
  <si>
    <t>Flexión de traviesas</t>
  </si>
  <si>
    <t>Densidad</t>
  </si>
  <si>
    <t>Ensayo de compresión del material</t>
  </si>
  <si>
    <t>Ensayo flexo-tracción del material</t>
  </si>
  <si>
    <t>Impacto Perforante</t>
  </si>
  <si>
    <t>Flexión total</t>
  </si>
  <si>
    <t>Impacto Pendular</t>
  </si>
  <si>
    <t>Impacto por caida libre - caja unitaria</t>
  </si>
  <si>
    <t>Simulación de transporte</t>
  </si>
  <si>
    <t xml:space="preserve">Espesor </t>
  </si>
  <si>
    <t>UF + IVA</t>
  </si>
  <si>
    <t>Resistencia a la compresión estática 24-48 hrs</t>
  </si>
  <si>
    <t>Resistencia a la compresión estática 3 - 7 dias</t>
  </si>
  <si>
    <t>Resistencia a la compresión estática 8 - 15 dias</t>
  </si>
  <si>
    <t>Resistencia a la compresión estática 30 dias</t>
  </si>
  <si>
    <t>Resistencia a la tracción y elongación dos direcciones (DM, TM) ambientación 2-4 días</t>
  </si>
  <si>
    <t>Inspección visual, descripción de la muestra y dimensionamiento</t>
  </si>
  <si>
    <t>PRECIO SOCIOS CENEM</t>
  </si>
  <si>
    <t>PRECIO NORMAL</t>
  </si>
  <si>
    <t>Cajas de cartón corrugado</t>
  </si>
  <si>
    <t>Saco multipliego (sobre 5 kg.)</t>
  </si>
  <si>
    <t>Bins</t>
  </si>
  <si>
    <t>Plásticos flexibles</t>
  </si>
  <si>
    <t xml:space="preserve">Bolsas  </t>
  </si>
  <si>
    <t>(Sachets, bags, pouch)</t>
  </si>
  <si>
    <t xml:space="preserve">Sacos  </t>
  </si>
  <si>
    <t>(Polipropileno tejido)</t>
  </si>
  <si>
    <t xml:space="preserve">Plasticos rígidos  </t>
  </si>
  <si>
    <t xml:space="preserve">Tambores plásticos </t>
  </si>
  <si>
    <t>Paletas (Pallets plásticos)</t>
  </si>
  <si>
    <t>PS expandido</t>
  </si>
  <si>
    <t>Caja de plástico</t>
  </si>
  <si>
    <t>Envases de vidrio (botellas y otros)</t>
  </si>
  <si>
    <t>Misceláneos</t>
  </si>
  <si>
    <t>VIDRIOS</t>
  </si>
  <si>
    <t>METALES</t>
  </si>
  <si>
    <t>CARTÓN Y PAPEL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</si>
</sst>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\$#,##0.00;\-\$#,##0.00"/>
    <numFmt numFmtId="179" formatCode="\$#,##0;\-\$#,##0"/>
    <numFmt numFmtId="180" formatCode="\$#,##0.0;\-\$#,##0.0"/>
    <numFmt numFmtId="181" formatCode="0.0"/>
    <numFmt numFmtId="182" formatCode="_ [$$-340A]* #,##0.00_ ;_ [$$-340A]* \-#,##0.00_ ;_ [$$-340A]* &quot;-&quot;??_ ;_ @_ "/>
    <numFmt numFmtId="183" formatCode="[$-340A]dddd\,\ d\ &quot;de&quot;\ mmmm\ &quot;de&quot;\ 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4"/>
      <name val="Century Gothic"/>
      <family val="1"/>
    </font>
    <font>
      <i/>
      <sz val="12"/>
      <name val="Century Gothic"/>
      <family val="1"/>
    </font>
    <font>
      <b/>
      <sz val="20"/>
      <name val="Century Gothic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2" fontId="49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5" fillId="0" borderId="17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2" fontId="48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2" fontId="49" fillId="0" borderId="21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8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9" fillId="0" borderId="0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0" fillId="0" borderId="0" xfId="0" applyFont="1" applyAlignment="1">
      <alignment/>
    </xf>
    <xf numFmtId="0" fontId="5" fillId="0" borderId="24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17" xfId="0" applyNumberFormat="1" applyFont="1" applyBorder="1" applyAlignment="1">
      <alignment horizontal="right"/>
    </xf>
    <xf numFmtId="2" fontId="49" fillId="0" borderId="18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4" fillId="0" borderId="17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2" fontId="4" fillId="0" borderId="22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2" fontId="4" fillId="0" borderId="14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zoomScalePageLayoutView="0" workbookViewId="0" topLeftCell="A72">
      <selection activeCell="F78" sqref="F78"/>
    </sheetView>
  </sheetViews>
  <sheetFormatPr defaultColWidth="11.421875" defaultRowHeight="15"/>
  <cols>
    <col min="1" max="1" width="10.8515625" style="0" customWidth="1"/>
    <col min="2" max="2" width="84.7109375" style="0" customWidth="1"/>
    <col min="3" max="3" width="17.28125" style="0" bestFit="1" customWidth="1"/>
    <col min="4" max="4" width="23.7109375" style="4" bestFit="1" customWidth="1"/>
  </cols>
  <sheetData>
    <row r="1" ht="15.75" thickBot="1"/>
    <row r="2" spans="2:4" ht="27" thickBot="1">
      <c r="B2" s="59" t="s">
        <v>184</v>
      </c>
      <c r="C2" s="60"/>
      <c r="D2" s="61"/>
    </row>
    <row r="3" ht="27" thickBot="1">
      <c r="B3" s="52"/>
    </row>
    <row r="4" spans="2:4" ht="15.75">
      <c r="B4" s="12"/>
      <c r="C4" s="24" t="s">
        <v>166</v>
      </c>
      <c r="D4" s="81" t="s">
        <v>165</v>
      </c>
    </row>
    <row r="5" spans="2:4" ht="16.5" thickBot="1">
      <c r="B5" s="12"/>
      <c r="C5" s="25" t="s">
        <v>158</v>
      </c>
      <c r="D5" s="82" t="s">
        <v>158</v>
      </c>
    </row>
    <row r="6" spans="1:4" ht="15.75">
      <c r="A6" s="6"/>
      <c r="B6" s="18" t="s">
        <v>0</v>
      </c>
      <c r="C6" s="26">
        <v>3</v>
      </c>
      <c r="D6" s="83">
        <f>C6*0.85</f>
        <v>2.55</v>
      </c>
    </row>
    <row r="7" spans="1:4" ht="15.75">
      <c r="A7" s="1"/>
      <c r="B7" s="19" t="s">
        <v>1</v>
      </c>
      <c r="C7" s="27">
        <f>+C6*1.7</f>
        <v>5.1</v>
      </c>
      <c r="D7" s="84">
        <f>C7*0.85</f>
        <v>4.335</v>
      </c>
    </row>
    <row r="8" spans="1:4" ht="15.75">
      <c r="A8" s="3"/>
      <c r="B8" s="19" t="s">
        <v>2</v>
      </c>
      <c r="C8" s="27">
        <v>2.5</v>
      </c>
      <c r="D8" s="84">
        <f>C8*0.85</f>
        <v>2.125</v>
      </c>
    </row>
    <row r="9" spans="1:9" ht="15.75">
      <c r="A9" s="1"/>
      <c r="B9" s="19" t="s">
        <v>3</v>
      </c>
      <c r="C9" s="27">
        <v>3.5</v>
      </c>
      <c r="D9" s="84">
        <f aca="true" t="shared" si="0" ref="D9:D34">C9*0.85</f>
        <v>2.975</v>
      </c>
      <c r="G9" s="10"/>
      <c r="H9" s="32"/>
      <c r="I9" s="5"/>
    </row>
    <row r="10" spans="1:8" ht="15.75">
      <c r="A10" s="1"/>
      <c r="B10" s="19" t="s">
        <v>4</v>
      </c>
      <c r="C10" s="27">
        <v>3.5</v>
      </c>
      <c r="D10" s="84">
        <f t="shared" si="0"/>
        <v>2.975</v>
      </c>
      <c r="G10" s="10"/>
      <c r="H10" s="11"/>
    </row>
    <row r="11" spans="1:4" ht="15.75">
      <c r="A11" s="1"/>
      <c r="B11" s="19" t="s">
        <v>5</v>
      </c>
      <c r="C11" s="27">
        <v>2</v>
      </c>
      <c r="D11" s="84">
        <f t="shared" si="0"/>
        <v>1.7</v>
      </c>
    </row>
    <row r="12" spans="1:4" ht="15.75">
      <c r="A12" s="1"/>
      <c r="B12" s="19" t="s">
        <v>6</v>
      </c>
      <c r="C12" s="27">
        <v>3.9</v>
      </c>
      <c r="D12" s="84">
        <f t="shared" si="0"/>
        <v>3.315</v>
      </c>
    </row>
    <row r="13" spans="1:4" ht="15.75">
      <c r="A13" s="1"/>
      <c r="B13" s="19" t="s">
        <v>7</v>
      </c>
      <c r="C13" s="27">
        <v>3.5</v>
      </c>
      <c r="D13" s="84">
        <f t="shared" si="0"/>
        <v>2.975</v>
      </c>
    </row>
    <row r="14" spans="1:4" ht="15.75">
      <c r="A14" s="1"/>
      <c r="B14" s="19" t="s">
        <v>8</v>
      </c>
      <c r="C14" s="27">
        <v>4.5</v>
      </c>
      <c r="D14" s="84">
        <f t="shared" si="0"/>
        <v>3.8249999999999997</v>
      </c>
    </row>
    <row r="15" spans="1:4" ht="15.75">
      <c r="A15" s="1"/>
      <c r="B15" s="19" t="s">
        <v>9</v>
      </c>
      <c r="C15" s="27">
        <v>4</v>
      </c>
      <c r="D15" s="84">
        <f t="shared" si="0"/>
        <v>3.4</v>
      </c>
    </row>
    <row r="16" spans="1:4" ht="15.75">
      <c r="A16" s="1"/>
      <c r="B16" s="19" t="s">
        <v>10</v>
      </c>
      <c r="C16" s="27">
        <v>3.5</v>
      </c>
      <c r="D16" s="84">
        <f t="shared" si="0"/>
        <v>2.975</v>
      </c>
    </row>
    <row r="17" spans="1:4" ht="15.75">
      <c r="A17" s="1"/>
      <c r="B17" s="19" t="s">
        <v>11</v>
      </c>
      <c r="C17" s="27">
        <f>+C16*1.2</f>
        <v>4.2</v>
      </c>
      <c r="D17" s="84">
        <f t="shared" si="0"/>
        <v>3.57</v>
      </c>
    </row>
    <row r="18" spans="1:4" ht="15.75">
      <c r="A18" s="1"/>
      <c r="B18" s="19" t="s">
        <v>12</v>
      </c>
      <c r="C18" s="27">
        <f>+C16*1.5</f>
        <v>5.25</v>
      </c>
      <c r="D18" s="84">
        <f t="shared" si="0"/>
        <v>4.4624999999999995</v>
      </c>
    </row>
    <row r="19" spans="1:4" ht="15.75">
      <c r="A19" s="1"/>
      <c r="B19" s="19" t="s">
        <v>13</v>
      </c>
      <c r="C19" s="27">
        <f>+C16*2</f>
        <v>7</v>
      </c>
      <c r="D19" s="84">
        <f t="shared" si="0"/>
        <v>5.95</v>
      </c>
    </row>
    <row r="20" spans="1:4" ht="15.75">
      <c r="A20" s="1"/>
      <c r="B20" s="19" t="s">
        <v>14</v>
      </c>
      <c r="C20" s="27">
        <f>+C16*2.5</f>
        <v>8.75</v>
      </c>
      <c r="D20" s="84">
        <f t="shared" si="0"/>
        <v>7.4375</v>
      </c>
    </row>
    <row r="21" spans="1:4" ht="15.75">
      <c r="A21" s="1"/>
      <c r="B21" s="19" t="s">
        <v>15</v>
      </c>
      <c r="C21" s="27">
        <f>+C16*3</f>
        <v>10.5</v>
      </c>
      <c r="D21" s="84">
        <f t="shared" si="0"/>
        <v>8.924999999999999</v>
      </c>
    </row>
    <row r="22" spans="1:4" ht="15.75">
      <c r="A22" s="1"/>
      <c r="B22" s="19" t="s">
        <v>16</v>
      </c>
      <c r="C22" s="27">
        <v>4.5</v>
      </c>
      <c r="D22" s="84">
        <f t="shared" si="0"/>
        <v>3.8249999999999997</v>
      </c>
    </row>
    <row r="23" spans="1:4" ht="15.75">
      <c r="A23" s="1"/>
      <c r="B23" s="19" t="s">
        <v>17</v>
      </c>
      <c r="C23" s="27">
        <v>4.5</v>
      </c>
      <c r="D23" s="84">
        <f t="shared" si="0"/>
        <v>3.8249999999999997</v>
      </c>
    </row>
    <row r="24" spans="1:4" ht="15.75">
      <c r="A24" s="1"/>
      <c r="B24" s="19" t="s">
        <v>18</v>
      </c>
      <c r="C24" s="27">
        <v>3.5</v>
      </c>
      <c r="D24" s="84">
        <f t="shared" si="0"/>
        <v>2.975</v>
      </c>
    </row>
    <row r="25" spans="1:4" ht="15.75">
      <c r="A25" s="1"/>
      <c r="B25" s="19" t="s">
        <v>19</v>
      </c>
      <c r="C25" s="27">
        <v>4.5</v>
      </c>
      <c r="D25" s="84">
        <f t="shared" si="0"/>
        <v>3.8249999999999997</v>
      </c>
    </row>
    <row r="26" spans="1:4" ht="15.75">
      <c r="A26" s="1"/>
      <c r="B26" s="19" t="s">
        <v>163</v>
      </c>
      <c r="C26" s="27">
        <v>6.5</v>
      </c>
      <c r="D26" s="84">
        <f t="shared" si="0"/>
        <v>5.5249999999999995</v>
      </c>
    </row>
    <row r="27" spans="1:4" ht="15.75">
      <c r="A27" s="5"/>
      <c r="B27" s="19" t="s">
        <v>20</v>
      </c>
      <c r="C27" s="27">
        <v>5</v>
      </c>
      <c r="D27" s="84">
        <f t="shared" si="0"/>
        <v>4.25</v>
      </c>
    </row>
    <row r="28" spans="1:4" ht="15.75">
      <c r="A28" s="1"/>
      <c r="B28" s="19" t="s">
        <v>21</v>
      </c>
      <c r="C28" s="27">
        <v>3</v>
      </c>
      <c r="D28" s="84">
        <f t="shared" si="0"/>
        <v>2.55</v>
      </c>
    </row>
    <row r="29" spans="1:4" ht="15.75">
      <c r="A29" s="1"/>
      <c r="B29" s="19" t="s">
        <v>22</v>
      </c>
      <c r="C29" s="27">
        <f>C28*1.2</f>
        <v>3.5999999999999996</v>
      </c>
      <c r="D29" s="84">
        <f t="shared" si="0"/>
        <v>3.0599999999999996</v>
      </c>
    </row>
    <row r="30" spans="1:4" ht="15.75">
      <c r="A30" s="1"/>
      <c r="B30" s="19" t="s">
        <v>23</v>
      </c>
      <c r="C30" s="27">
        <v>4</v>
      </c>
      <c r="D30" s="84">
        <f t="shared" si="0"/>
        <v>3.4</v>
      </c>
    </row>
    <row r="31" spans="1:4" ht="15.75">
      <c r="A31" s="1"/>
      <c r="B31" s="19" t="s">
        <v>24</v>
      </c>
      <c r="C31" s="28">
        <v>3.5</v>
      </c>
      <c r="D31" s="84">
        <f t="shared" si="0"/>
        <v>2.975</v>
      </c>
    </row>
    <row r="32" spans="1:9" ht="15.75">
      <c r="A32" s="1"/>
      <c r="B32" s="19" t="s">
        <v>25</v>
      </c>
      <c r="C32" s="28">
        <v>4</v>
      </c>
      <c r="D32" s="84">
        <f t="shared" si="0"/>
        <v>3.4</v>
      </c>
      <c r="I32" s="5"/>
    </row>
    <row r="33" spans="1:4" ht="15.75">
      <c r="A33" s="1"/>
      <c r="B33" s="19" t="s">
        <v>26</v>
      </c>
      <c r="C33" s="27">
        <v>3.5</v>
      </c>
      <c r="D33" s="84">
        <f t="shared" si="0"/>
        <v>2.975</v>
      </c>
    </row>
    <row r="34" spans="1:7" ht="15.75">
      <c r="A34" s="1"/>
      <c r="B34" s="19" t="s">
        <v>27</v>
      </c>
      <c r="C34" s="27">
        <v>4.5</v>
      </c>
      <c r="D34" s="84">
        <f t="shared" si="0"/>
        <v>3.8249999999999997</v>
      </c>
      <c r="G34" s="5"/>
    </row>
    <row r="35" spans="1:4" ht="16.5" thickBot="1">
      <c r="A35" s="1"/>
      <c r="B35" s="20" t="s">
        <v>28</v>
      </c>
      <c r="C35" s="29">
        <v>2</v>
      </c>
      <c r="D35" s="85">
        <f>C35*0.85</f>
        <v>1.7</v>
      </c>
    </row>
    <row r="36" spans="1:5" ht="15.75">
      <c r="A36" s="1"/>
      <c r="B36" s="7"/>
      <c r="C36" s="14"/>
      <c r="D36" s="14"/>
      <c r="E36" s="5"/>
    </row>
    <row r="37" spans="1:5" ht="16.5" thickBot="1">
      <c r="A37" s="1"/>
      <c r="B37" s="7"/>
      <c r="C37" s="14"/>
      <c r="D37" s="21"/>
      <c r="E37" s="5"/>
    </row>
    <row r="38" spans="1:4" ht="15.75" customHeight="1">
      <c r="A38" s="1"/>
      <c r="B38" s="57" t="s">
        <v>167</v>
      </c>
      <c r="C38" s="24" t="s">
        <v>166</v>
      </c>
      <c r="D38" s="22" t="s">
        <v>165</v>
      </c>
    </row>
    <row r="39" spans="1:4" ht="16.5" customHeight="1" thickBot="1">
      <c r="A39" s="1"/>
      <c r="B39" s="58"/>
      <c r="C39" s="25" t="s">
        <v>158</v>
      </c>
      <c r="D39" s="23" t="s">
        <v>158</v>
      </c>
    </row>
    <row r="40" spans="1:4" ht="15.75">
      <c r="A40" s="1"/>
      <c r="B40" s="18" t="s">
        <v>29</v>
      </c>
      <c r="C40" s="26">
        <v>2</v>
      </c>
      <c r="D40" s="86">
        <f aca="true" t="shared" si="1" ref="D40:D63">C40*0.85</f>
        <v>1.7</v>
      </c>
    </row>
    <row r="41" spans="1:4" ht="15.75">
      <c r="A41" s="1"/>
      <c r="B41" s="19" t="s">
        <v>30</v>
      </c>
      <c r="C41" s="27">
        <v>3.5</v>
      </c>
      <c r="D41" s="87">
        <f t="shared" si="1"/>
        <v>2.975</v>
      </c>
    </row>
    <row r="42" spans="1:4" ht="15.75">
      <c r="A42" s="1"/>
      <c r="B42" s="19" t="s">
        <v>164</v>
      </c>
      <c r="C42" s="27">
        <v>2</v>
      </c>
      <c r="D42" s="87">
        <f t="shared" si="1"/>
        <v>1.7</v>
      </c>
    </row>
    <row r="43" spans="1:4" ht="15.75">
      <c r="A43" s="1"/>
      <c r="B43" s="19" t="s">
        <v>31</v>
      </c>
      <c r="C43" s="27">
        <v>4.5</v>
      </c>
      <c r="D43" s="87">
        <f t="shared" si="1"/>
        <v>3.8249999999999997</v>
      </c>
    </row>
    <row r="44" spans="1:4" ht="15.75">
      <c r="A44" s="1"/>
      <c r="B44" s="19" t="s">
        <v>32</v>
      </c>
      <c r="C44" s="27">
        <v>7</v>
      </c>
      <c r="D44" s="87">
        <f t="shared" si="1"/>
        <v>5.95</v>
      </c>
    </row>
    <row r="45" spans="1:4" ht="15.75">
      <c r="A45" s="1"/>
      <c r="B45" s="19" t="s">
        <v>33</v>
      </c>
      <c r="C45" s="27">
        <v>12</v>
      </c>
      <c r="D45" s="87">
        <f t="shared" si="1"/>
        <v>10.2</v>
      </c>
    </row>
    <row r="46" spans="1:4" ht="15.75">
      <c r="A46" s="1"/>
      <c r="B46" s="19" t="s">
        <v>34</v>
      </c>
      <c r="C46" s="27">
        <v>4.5</v>
      </c>
      <c r="D46" s="87">
        <f t="shared" si="1"/>
        <v>3.8249999999999997</v>
      </c>
    </row>
    <row r="47" spans="1:4" ht="15.75">
      <c r="A47" s="1"/>
      <c r="B47" s="19" t="s">
        <v>35</v>
      </c>
      <c r="C47" s="27">
        <v>8</v>
      </c>
      <c r="D47" s="87">
        <f t="shared" si="1"/>
        <v>6.8</v>
      </c>
    </row>
    <row r="48" spans="1:4" ht="15.75">
      <c r="A48" s="1"/>
      <c r="B48" s="19" t="s">
        <v>36</v>
      </c>
      <c r="C48" s="27">
        <v>4.9</v>
      </c>
      <c r="D48" s="87">
        <f t="shared" si="1"/>
        <v>4.165</v>
      </c>
    </row>
    <row r="49" spans="1:4" ht="15.75">
      <c r="A49" s="3"/>
      <c r="B49" s="19" t="s">
        <v>37</v>
      </c>
      <c r="C49" s="27">
        <v>8.75</v>
      </c>
      <c r="D49" s="87">
        <f t="shared" si="1"/>
        <v>7.4375</v>
      </c>
    </row>
    <row r="50" spans="1:4" ht="15.75">
      <c r="A50" s="1"/>
      <c r="B50" s="19" t="s">
        <v>38</v>
      </c>
      <c r="C50" s="27">
        <v>12</v>
      </c>
      <c r="D50" s="87">
        <f t="shared" si="1"/>
        <v>10.2</v>
      </c>
    </row>
    <row r="51" spans="1:4" ht="15.75">
      <c r="A51" s="1"/>
      <c r="B51" s="19" t="s">
        <v>39</v>
      </c>
      <c r="C51" s="27">
        <v>15.5</v>
      </c>
      <c r="D51" s="87">
        <f t="shared" si="1"/>
        <v>13.174999999999999</v>
      </c>
    </row>
    <row r="52" spans="1:4" ht="15.75">
      <c r="A52" s="1"/>
      <c r="B52" s="19" t="s">
        <v>40</v>
      </c>
      <c r="C52" s="27">
        <v>22</v>
      </c>
      <c r="D52" s="87">
        <f t="shared" si="1"/>
        <v>18.7</v>
      </c>
    </row>
    <row r="53" spans="1:4" ht="15.75">
      <c r="A53" s="1"/>
      <c r="B53" s="19" t="s">
        <v>41</v>
      </c>
      <c r="C53" s="27">
        <v>4</v>
      </c>
      <c r="D53" s="87">
        <f t="shared" si="1"/>
        <v>3.4</v>
      </c>
    </row>
    <row r="54" spans="1:4" ht="15.75">
      <c r="A54" s="1"/>
      <c r="B54" s="19" t="s">
        <v>42</v>
      </c>
      <c r="C54" s="27">
        <v>6.5</v>
      </c>
      <c r="D54" s="87">
        <f t="shared" si="1"/>
        <v>5.5249999999999995</v>
      </c>
    </row>
    <row r="55" spans="1:4" ht="15.75">
      <c r="A55" s="1"/>
      <c r="B55" s="19" t="s">
        <v>43</v>
      </c>
      <c r="C55" s="27">
        <v>3.5</v>
      </c>
      <c r="D55" s="87">
        <f t="shared" si="1"/>
        <v>2.975</v>
      </c>
    </row>
    <row r="56" spans="1:4" ht="15.75">
      <c r="A56" s="1"/>
      <c r="B56" s="19" t="s">
        <v>44</v>
      </c>
      <c r="C56" s="27">
        <v>4.9</v>
      </c>
      <c r="D56" s="87">
        <f t="shared" si="1"/>
        <v>4.165</v>
      </c>
    </row>
    <row r="57" spans="1:4" ht="15.75">
      <c r="A57" s="1"/>
      <c r="B57" s="19" t="s">
        <v>45</v>
      </c>
      <c r="C57" s="27">
        <v>7</v>
      </c>
      <c r="D57" s="87">
        <f t="shared" si="1"/>
        <v>5.95</v>
      </c>
    </row>
    <row r="58" spans="1:4" ht="15.75">
      <c r="A58" s="1"/>
      <c r="B58" s="19" t="s">
        <v>46</v>
      </c>
      <c r="C58" s="27">
        <v>12</v>
      </c>
      <c r="D58" s="87">
        <f t="shared" si="1"/>
        <v>10.2</v>
      </c>
    </row>
    <row r="59" spans="1:4" ht="15.75">
      <c r="A59" s="1"/>
      <c r="B59" s="19" t="s">
        <v>47</v>
      </c>
      <c r="C59" s="27">
        <v>12.5</v>
      </c>
      <c r="D59" s="87">
        <f t="shared" si="1"/>
        <v>10.625</v>
      </c>
    </row>
    <row r="60" spans="1:4" ht="15.75">
      <c r="A60" s="1"/>
      <c r="B60" s="19" t="s">
        <v>48</v>
      </c>
      <c r="C60" s="27">
        <v>6</v>
      </c>
      <c r="D60" s="87">
        <f t="shared" si="1"/>
        <v>5.1</v>
      </c>
    </row>
    <row r="61" spans="1:4" ht="15.75">
      <c r="A61" s="1"/>
      <c r="B61" s="19" t="s">
        <v>49</v>
      </c>
      <c r="C61" s="27">
        <v>12.25</v>
      </c>
      <c r="D61" s="87">
        <f t="shared" si="1"/>
        <v>10.4125</v>
      </c>
    </row>
    <row r="62" spans="1:4" ht="15.75">
      <c r="A62" s="1"/>
      <c r="B62" s="19" t="s">
        <v>50</v>
      </c>
      <c r="C62" s="27">
        <v>9</v>
      </c>
      <c r="D62" s="87">
        <f t="shared" si="1"/>
        <v>7.6499999999999995</v>
      </c>
    </row>
    <row r="63" spans="1:4" ht="16.5" thickBot="1">
      <c r="A63" s="1"/>
      <c r="B63" s="20" t="s">
        <v>51</v>
      </c>
      <c r="C63" s="29">
        <v>12</v>
      </c>
      <c r="D63" s="88">
        <f t="shared" si="1"/>
        <v>10.2</v>
      </c>
    </row>
    <row r="64" spans="1:5" ht="15.75">
      <c r="A64" s="1"/>
      <c r="B64" s="12"/>
      <c r="C64" s="12"/>
      <c r="D64" s="14"/>
      <c r="E64" s="5"/>
    </row>
    <row r="65" spans="1:4" ht="16.5" thickBot="1">
      <c r="A65" s="1"/>
      <c r="B65" s="12"/>
      <c r="C65" s="12"/>
      <c r="D65" s="14"/>
    </row>
    <row r="66" spans="1:4" ht="15.75" customHeight="1">
      <c r="A66" s="1"/>
      <c r="B66" s="57" t="s">
        <v>52</v>
      </c>
      <c r="C66" s="24" t="s">
        <v>166</v>
      </c>
      <c r="D66" s="22" t="s">
        <v>165</v>
      </c>
    </row>
    <row r="67" spans="1:4" ht="16.5" customHeight="1" thickBot="1">
      <c r="A67" s="1"/>
      <c r="B67" s="58"/>
      <c r="C67" s="25" t="s">
        <v>158</v>
      </c>
      <c r="D67" s="23" t="s">
        <v>158</v>
      </c>
    </row>
    <row r="68" spans="1:4" ht="15.75">
      <c r="A68" s="1"/>
      <c r="B68" s="18" t="s">
        <v>53</v>
      </c>
      <c r="C68" s="26">
        <v>2.5</v>
      </c>
      <c r="D68" s="83">
        <f aca="true" t="shared" si="2" ref="D68:D78">C68*0.85</f>
        <v>2.125</v>
      </c>
    </row>
    <row r="69" spans="1:4" ht="15.75">
      <c r="A69" s="1"/>
      <c r="B69" s="19" t="s">
        <v>54</v>
      </c>
      <c r="C69" s="27">
        <v>2.5</v>
      </c>
      <c r="D69" s="84">
        <f t="shared" si="2"/>
        <v>2.125</v>
      </c>
    </row>
    <row r="70" spans="1:4" ht="15.75">
      <c r="A70" s="1"/>
      <c r="B70" s="19" t="s">
        <v>55</v>
      </c>
      <c r="C70" s="27">
        <v>3</v>
      </c>
      <c r="D70" s="84">
        <f t="shared" si="2"/>
        <v>2.55</v>
      </c>
    </row>
    <row r="71" spans="1:4" ht="15.75">
      <c r="A71" s="1"/>
      <c r="B71" s="19" t="s">
        <v>56</v>
      </c>
      <c r="C71" s="27">
        <v>4.5</v>
      </c>
      <c r="D71" s="84">
        <f t="shared" si="2"/>
        <v>3.8249999999999997</v>
      </c>
    </row>
    <row r="72" spans="1:4" ht="15.75">
      <c r="A72" s="1"/>
      <c r="B72" s="19" t="s">
        <v>57</v>
      </c>
      <c r="C72" s="27">
        <v>6</v>
      </c>
      <c r="D72" s="84">
        <f t="shared" si="2"/>
        <v>5.1</v>
      </c>
    </row>
    <row r="73" spans="1:4" ht="15.75">
      <c r="A73" s="1"/>
      <c r="B73" s="19" t="s">
        <v>58</v>
      </c>
      <c r="C73" s="27">
        <v>2.5</v>
      </c>
      <c r="D73" s="84">
        <f t="shared" si="2"/>
        <v>2.125</v>
      </c>
    </row>
    <row r="74" spans="1:4" ht="15.75">
      <c r="A74" s="1"/>
      <c r="B74" s="19" t="s">
        <v>59</v>
      </c>
      <c r="C74" s="27">
        <v>3.5</v>
      </c>
      <c r="D74" s="84">
        <f t="shared" si="2"/>
        <v>2.975</v>
      </c>
    </row>
    <row r="75" spans="1:4" ht="15.75">
      <c r="A75" s="1"/>
      <c r="B75" s="19" t="s">
        <v>60</v>
      </c>
      <c r="C75" s="27">
        <v>4.5</v>
      </c>
      <c r="D75" s="84">
        <f t="shared" si="2"/>
        <v>3.8249999999999997</v>
      </c>
    </row>
    <row r="76" spans="1:4" ht="15.75">
      <c r="A76" s="1"/>
      <c r="B76" s="19" t="s">
        <v>61</v>
      </c>
      <c r="C76" s="27">
        <v>6.5</v>
      </c>
      <c r="D76" s="84">
        <f t="shared" si="2"/>
        <v>5.5249999999999995</v>
      </c>
    </row>
    <row r="77" spans="1:4" ht="15.75">
      <c r="A77" s="3"/>
      <c r="B77" s="19" t="s">
        <v>62</v>
      </c>
      <c r="C77" s="27">
        <v>7.5</v>
      </c>
      <c r="D77" s="84">
        <f t="shared" si="2"/>
        <v>6.375</v>
      </c>
    </row>
    <row r="78" spans="1:4" ht="16.5" thickBot="1">
      <c r="A78" s="1"/>
      <c r="B78" s="31" t="s">
        <v>63</v>
      </c>
      <c r="C78" s="29">
        <v>3</v>
      </c>
      <c r="D78" s="85">
        <f t="shared" si="2"/>
        <v>2.55</v>
      </c>
    </row>
    <row r="79" spans="1:5" ht="15.75">
      <c r="A79" s="1"/>
      <c r="B79" s="17"/>
      <c r="C79" s="14"/>
      <c r="D79" s="14"/>
      <c r="E79" s="5"/>
    </row>
    <row r="80" spans="1:5" ht="16.5" thickBot="1">
      <c r="A80" s="1"/>
      <c r="B80" s="12"/>
      <c r="C80" s="12"/>
      <c r="D80" s="14"/>
      <c r="E80" s="5"/>
    </row>
    <row r="81" spans="1:4" ht="15.75">
      <c r="A81" s="1"/>
      <c r="B81" s="57" t="s">
        <v>168</v>
      </c>
      <c r="C81" s="24" t="s">
        <v>166</v>
      </c>
      <c r="D81" s="22" t="s">
        <v>165</v>
      </c>
    </row>
    <row r="82" spans="1:4" ht="16.5" thickBot="1">
      <c r="A82" s="1"/>
      <c r="B82" s="58"/>
      <c r="C82" s="25" t="s">
        <v>158</v>
      </c>
      <c r="D82" s="37" t="s">
        <v>158</v>
      </c>
    </row>
    <row r="83" spans="1:4" ht="15.75">
      <c r="A83" s="1"/>
      <c r="B83" s="18" t="s">
        <v>53</v>
      </c>
      <c r="C83" s="54">
        <v>2.5</v>
      </c>
      <c r="D83" s="83">
        <f>C83*0.85</f>
        <v>2.125</v>
      </c>
    </row>
    <row r="84" spans="1:4" ht="15.75">
      <c r="A84" s="1"/>
      <c r="B84" s="19" t="s">
        <v>54</v>
      </c>
      <c r="C84" s="55">
        <v>3</v>
      </c>
      <c r="D84" s="84">
        <f>C84*0.85</f>
        <v>2.55</v>
      </c>
    </row>
    <row r="85" spans="1:4" ht="15.75">
      <c r="A85" s="1"/>
      <c r="B85" s="19" t="s">
        <v>64</v>
      </c>
      <c r="C85" s="55">
        <v>4.5</v>
      </c>
      <c r="D85" s="84">
        <f>C85*0.85</f>
        <v>3.8249999999999997</v>
      </c>
    </row>
    <row r="86" spans="1:4" ht="15.75">
      <c r="A86" s="1"/>
      <c r="B86" s="19" t="s">
        <v>65</v>
      </c>
      <c r="C86" s="55">
        <v>4.5</v>
      </c>
      <c r="D86" s="84">
        <f>C86*0.85</f>
        <v>3.8249999999999997</v>
      </c>
    </row>
    <row r="87" spans="1:4" ht="16.5" thickBot="1">
      <c r="A87" s="1"/>
      <c r="B87" s="20" t="s">
        <v>66</v>
      </c>
      <c r="C87" s="56">
        <v>9.5</v>
      </c>
      <c r="D87" s="85">
        <f>C87*0.85</f>
        <v>8.075</v>
      </c>
    </row>
    <row r="88" spans="1:5" ht="15">
      <c r="A88" s="1"/>
      <c r="B88" s="8"/>
      <c r="C88" s="8"/>
      <c r="D88" s="2"/>
      <c r="E88" s="5"/>
    </row>
    <row r="89" spans="1:4" ht="15.75">
      <c r="A89" s="3"/>
      <c r="B89" s="8"/>
      <c r="C89" s="8"/>
      <c r="D89" s="9"/>
    </row>
    <row r="90" spans="1:4" ht="15">
      <c r="A90" s="1"/>
      <c r="B90" s="8"/>
      <c r="C90" s="8"/>
      <c r="D90" s="9"/>
    </row>
    <row r="91" spans="1:4" ht="15">
      <c r="A91" s="1"/>
      <c r="B91" s="8"/>
      <c r="C91" s="8"/>
      <c r="D91" s="9"/>
    </row>
    <row r="92" spans="1:4" ht="15">
      <c r="A92" s="1"/>
      <c r="B92" s="8"/>
      <c r="C92" s="8"/>
      <c r="D92" s="9"/>
    </row>
    <row r="93" spans="1:4" ht="15">
      <c r="A93" s="1"/>
      <c r="B93" s="8"/>
      <c r="C93" s="8"/>
      <c r="D93" s="9"/>
    </row>
    <row r="94" spans="1:4" ht="15">
      <c r="A94" s="1"/>
      <c r="B94" s="8"/>
      <c r="C94" s="8"/>
      <c r="D94" s="9"/>
    </row>
    <row r="95" spans="1:4" ht="15.75">
      <c r="A95" s="3"/>
      <c r="B95" s="8"/>
      <c r="C95" s="8"/>
      <c r="D95" s="9"/>
    </row>
    <row r="96" spans="1:4" ht="15">
      <c r="A96" s="1"/>
      <c r="B96" s="8"/>
      <c r="C96" s="8"/>
      <c r="D96" s="9"/>
    </row>
    <row r="97" spans="1:4" ht="15">
      <c r="A97" s="1"/>
      <c r="B97" s="8"/>
      <c r="C97" s="8"/>
      <c r="D97" s="9"/>
    </row>
    <row r="98" spans="1:4" ht="15">
      <c r="A98" s="1"/>
      <c r="B98" s="8"/>
      <c r="C98" s="8"/>
      <c r="D98" s="9"/>
    </row>
    <row r="99" spans="1:4" ht="15">
      <c r="A99" s="1"/>
      <c r="B99" s="8"/>
      <c r="C99" s="8"/>
      <c r="D99" s="9"/>
    </row>
    <row r="100" spans="1:4" ht="15">
      <c r="A100" s="1"/>
      <c r="B100" s="8"/>
      <c r="C100" s="8"/>
      <c r="D100" s="9"/>
    </row>
    <row r="101" spans="1:4" ht="15">
      <c r="A101" s="1"/>
      <c r="B101" s="8"/>
      <c r="C101" s="8"/>
      <c r="D101" s="9"/>
    </row>
    <row r="102" spans="1:4" ht="15">
      <c r="A102" s="1"/>
      <c r="B102" s="8"/>
      <c r="C102" s="8"/>
      <c r="D102" s="9"/>
    </row>
    <row r="103" spans="1:4" ht="15">
      <c r="A103" s="5"/>
      <c r="B103" s="8"/>
      <c r="C103" s="8"/>
      <c r="D103" s="9"/>
    </row>
    <row r="104" spans="1:4" ht="15.75">
      <c r="A104" s="3"/>
      <c r="B104" s="8"/>
      <c r="C104" s="8"/>
      <c r="D104" s="9"/>
    </row>
    <row r="105" spans="1:4" ht="15">
      <c r="A105" s="1"/>
      <c r="B105" s="8"/>
      <c r="C105" s="8"/>
      <c r="D105" s="9"/>
    </row>
    <row r="106" spans="1:4" ht="15">
      <c r="A106" s="1"/>
      <c r="B106" s="8"/>
      <c r="C106" s="8"/>
      <c r="D106" s="9"/>
    </row>
    <row r="107" spans="1:4" ht="15">
      <c r="A107" s="1"/>
      <c r="B107" s="8"/>
      <c r="C107" s="8"/>
      <c r="D107" s="9"/>
    </row>
    <row r="108" spans="1:4" ht="15">
      <c r="A108" s="1"/>
      <c r="B108" s="8"/>
      <c r="C108" s="8"/>
      <c r="D108" s="9"/>
    </row>
    <row r="109" spans="1:4" ht="15">
      <c r="A109" s="1"/>
      <c r="B109" s="8"/>
      <c r="C109" s="8"/>
      <c r="D109" s="9"/>
    </row>
    <row r="110" spans="1:4" ht="15">
      <c r="A110" s="1"/>
      <c r="B110" s="8"/>
      <c r="C110" s="8"/>
      <c r="D110" s="9"/>
    </row>
    <row r="111" spans="1:4" ht="15">
      <c r="A111" s="1"/>
      <c r="B111" s="8"/>
      <c r="C111" s="8"/>
      <c r="D111" s="9"/>
    </row>
    <row r="112" spans="1:4" ht="15">
      <c r="A112" s="1"/>
      <c r="B112" s="8"/>
      <c r="C112" s="8"/>
      <c r="D112" s="9"/>
    </row>
    <row r="113" spans="1:4" ht="15">
      <c r="A113" s="1"/>
      <c r="B113" s="8"/>
      <c r="C113" s="8"/>
      <c r="D113" s="9"/>
    </row>
    <row r="114" spans="1:4" ht="15">
      <c r="A114" s="1"/>
      <c r="B114" s="8"/>
      <c r="C114" s="8"/>
      <c r="D114" s="9"/>
    </row>
    <row r="115" spans="1:4" ht="15">
      <c r="A115" s="1"/>
      <c r="B115" s="8"/>
      <c r="C115" s="8"/>
      <c r="D115" s="9"/>
    </row>
    <row r="116" spans="1:4" ht="15">
      <c r="A116" s="1"/>
      <c r="B116" s="8"/>
      <c r="C116" s="8"/>
      <c r="D116" s="9"/>
    </row>
    <row r="117" spans="1:4" ht="15">
      <c r="A117" s="1"/>
      <c r="B117" s="8"/>
      <c r="C117" s="8"/>
      <c r="D117" s="9"/>
    </row>
    <row r="118" spans="1:4" ht="15">
      <c r="A118" s="1"/>
      <c r="B118" s="8"/>
      <c r="C118" s="8"/>
      <c r="D118" s="9"/>
    </row>
    <row r="119" spans="1:4" ht="15">
      <c r="A119" s="1"/>
      <c r="B119" s="8"/>
      <c r="C119" s="8"/>
      <c r="D119" s="9"/>
    </row>
    <row r="120" spans="1:4" ht="15">
      <c r="A120" s="5"/>
      <c r="B120" s="8"/>
      <c r="C120" s="8"/>
      <c r="D120" s="9"/>
    </row>
    <row r="121" spans="1:4" ht="15">
      <c r="A121" s="5"/>
      <c r="B121" s="8"/>
      <c r="C121" s="8"/>
      <c r="D121" s="9"/>
    </row>
    <row r="122" spans="1:4" ht="15">
      <c r="A122" s="5"/>
      <c r="B122" s="8"/>
      <c r="C122" s="8"/>
      <c r="D122" s="9"/>
    </row>
    <row r="123" spans="1:4" ht="15">
      <c r="A123" s="5"/>
      <c r="B123" s="8"/>
      <c r="C123" s="8"/>
      <c r="D123" s="9"/>
    </row>
    <row r="124" spans="1:4" ht="15">
      <c r="A124" s="5"/>
      <c r="B124" s="8"/>
      <c r="C124" s="8"/>
      <c r="D124" s="9"/>
    </row>
    <row r="125" spans="1:4" ht="15">
      <c r="A125" s="5"/>
      <c r="B125" s="8"/>
      <c r="C125" s="8"/>
      <c r="D125" s="9"/>
    </row>
    <row r="126" spans="1:4" ht="15">
      <c r="A126" s="5"/>
      <c r="B126" s="8"/>
      <c r="C126" s="8"/>
      <c r="D126" s="9"/>
    </row>
    <row r="127" spans="1:4" ht="15">
      <c r="A127" s="5"/>
      <c r="B127" s="8"/>
      <c r="C127" s="8"/>
      <c r="D127" s="9"/>
    </row>
    <row r="128" spans="1:4" ht="15">
      <c r="A128" s="5"/>
      <c r="B128" s="8"/>
      <c r="C128" s="8"/>
      <c r="D128" s="9"/>
    </row>
    <row r="129" spans="1:4" ht="15">
      <c r="A129" s="5"/>
      <c r="B129" s="8"/>
      <c r="C129" s="8"/>
      <c r="D129" s="9"/>
    </row>
    <row r="130" spans="1:4" ht="15">
      <c r="A130" s="5"/>
      <c r="B130" s="8"/>
      <c r="C130" s="8"/>
      <c r="D130" s="9"/>
    </row>
    <row r="131" spans="1:4" ht="15">
      <c r="A131" s="5"/>
      <c r="B131" s="8"/>
      <c r="C131" s="8"/>
      <c r="D131" s="9"/>
    </row>
    <row r="132" spans="1:4" ht="15">
      <c r="A132" s="5"/>
      <c r="B132" s="8"/>
      <c r="C132" s="8"/>
      <c r="D132" s="9"/>
    </row>
    <row r="133" spans="1:4" ht="15">
      <c r="A133" s="5"/>
      <c r="B133" s="8"/>
      <c r="C133" s="8"/>
      <c r="D133" s="9"/>
    </row>
    <row r="134" spans="1:4" ht="15">
      <c r="A134" s="5"/>
      <c r="B134" s="8"/>
      <c r="C134" s="8"/>
      <c r="D134" s="9"/>
    </row>
    <row r="135" spans="1:4" ht="15">
      <c r="A135" s="5"/>
      <c r="B135" s="8"/>
      <c r="C135" s="8"/>
      <c r="D135" s="9"/>
    </row>
    <row r="136" spans="1:4" ht="15">
      <c r="A136" s="5"/>
      <c r="B136" s="8"/>
      <c r="C136" s="8"/>
      <c r="D136" s="9"/>
    </row>
    <row r="137" spans="1:4" ht="15">
      <c r="A137" s="5"/>
      <c r="B137" s="8"/>
      <c r="C137" s="8"/>
      <c r="D137" s="9"/>
    </row>
    <row r="138" spans="1:4" ht="15">
      <c r="A138" s="5"/>
      <c r="B138" s="8"/>
      <c r="C138" s="8"/>
      <c r="D138" s="9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</sheetData>
  <sheetProtection/>
  <mergeCells count="4">
    <mergeCell ref="B38:B39"/>
    <mergeCell ref="B66:B67"/>
    <mergeCell ref="B81:B82"/>
    <mergeCell ref="B2:D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41">
      <selection activeCell="G65" sqref="G65"/>
    </sheetView>
  </sheetViews>
  <sheetFormatPr defaultColWidth="11.421875" defaultRowHeight="15"/>
  <cols>
    <col min="1" max="1" width="10.8515625" style="12" customWidth="1"/>
    <col min="2" max="2" width="64.7109375" style="12" bestFit="1" customWidth="1"/>
    <col min="3" max="3" width="17.28125" style="12" bestFit="1" customWidth="1"/>
    <col min="4" max="4" width="23.7109375" style="89" bestFit="1" customWidth="1"/>
    <col min="5" max="16384" width="10.8515625" style="12" customWidth="1"/>
  </cols>
  <sheetData>
    <row r="1" ht="16.5" thickBot="1"/>
    <row r="2" spans="2:4" ht="27" thickBot="1">
      <c r="B2" s="59" t="s">
        <v>67</v>
      </c>
      <c r="C2" s="60"/>
      <c r="D2" s="61"/>
    </row>
    <row r="3" ht="16.5" thickBot="1"/>
    <row r="4" spans="2:4" ht="15.75">
      <c r="B4" s="62" t="s">
        <v>68</v>
      </c>
      <c r="C4" s="24" t="s">
        <v>166</v>
      </c>
      <c r="D4" s="22" t="s">
        <v>165</v>
      </c>
    </row>
    <row r="5" spans="2:4" ht="16.5" thickBot="1">
      <c r="B5" s="63"/>
      <c r="C5" s="36" t="s">
        <v>158</v>
      </c>
      <c r="D5" s="37" t="s">
        <v>158</v>
      </c>
    </row>
    <row r="6" spans="2:4" ht="15.75">
      <c r="B6" s="18" t="s">
        <v>4</v>
      </c>
      <c r="C6" s="26">
        <v>2</v>
      </c>
      <c r="D6" s="90">
        <f>C6*0.85</f>
        <v>1.7</v>
      </c>
    </row>
    <row r="7" spans="2:4" ht="15.75">
      <c r="B7" s="19" t="s">
        <v>69</v>
      </c>
      <c r="C7" s="27">
        <v>5.38</v>
      </c>
      <c r="D7" s="91">
        <f>C7*0.85</f>
        <v>4.5729999999999995</v>
      </c>
    </row>
    <row r="8" spans="2:4" ht="15.75">
      <c r="B8" s="19" t="s">
        <v>70</v>
      </c>
      <c r="C8" s="27">
        <v>2.5</v>
      </c>
      <c r="D8" s="91">
        <f>C8*0.85</f>
        <v>2.125</v>
      </c>
    </row>
    <row r="9" spans="2:4" ht="15.75">
      <c r="B9" s="19" t="s">
        <v>71</v>
      </c>
      <c r="C9" s="27">
        <v>2.5</v>
      </c>
      <c r="D9" s="91">
        <f>C9*0.85</f>
        <v>2.125</v>
      </c>
    </row>
    <row r="10" spans="2:4" ht="16.5" thickBot="1">
      <c r="B10" s="20" t="s">
        <v>72</v>
      </c>
      <c r="C10" s="29">
        <v>5.5</v>
      </c>
      <c r="D10" s="92">
        <f>C10*0.85</f>
        <v>4.675</v>
      </c>
    </row>
    <row r="11" spans="2:5" ht="15.75">
      <c r="B11" s="7"/>
      <c r="C11" s="14"/>
      <c r="D11" s="93"/>
      <c r="E11" s="41"/>
    </row>
    <row r="12" spans="2:5" ht="16.5" thickBot="1">
      <c r="B12" s="7"/>
      <c r="C12" s="14"/>
      <c r="D12" s="93"/>
      <c r="E12" s="41"/>
    </row>
    <row r="13" spans="2:4" ht="15.75">
      <c r="B13" s="57" t="s">
        <v>73</v>
      </c>
      <c r="C13" s="24" t="s">
        <v>166</v>
      </c>
      <c r="D13" s="22" t="s">
        <v>165</v>
      </c>
    </row>
    <row r="14" spans="2:4" ht="16.5" thickBot="1">
      <c r="B14" s="58"/>
      <c r="C14" s="36" t="s">
        <v>158</v>
      </c>
      <c r="D14" s="37" t="s">
        <v>158</v>
      </c>
    </row>
    <row r="15" spans="2:4" ht="15.75">
      <c r="B15" s="38" t="s">
        <v>74</v>
      </c>
      <c r="C15" s="26">
        <v>2.5</v>
      </c>
      <c r="D15" s="94">
        <f>C15*0.85</f>
        <v>2.125</v>
      </c>
    </row>
    <row r="16" spans="2:4" ht="15.75">
      <c r="B16" s="39" t="s">
        <v>75</v>
      </c>
      <c r="C16" s="27">
        <v>4.5</v>
      </c>
      <c r="D16" s="95">
        <f>C16*0.85</f>
        <v>3.8249999999999997</v>
      </c>
    </row>
    <row r="17" spans="2:4" ht="15.75">
      <c r="B17" s="39" t="s">
        <v>76</v>
      </c>
      <c r="C17" s="27">
        <v>3.5</v>
      </c>
      <c r="D17" s="95">
        <f>C17*0.85</f>
        <v>2.975</v>
      </c>
    </row>
    <row r="18" spans="2:4" ht="15.75">
      <c r="B18" s="39" t="s">
        <v>66</v>
      </c>
      <c r="C18" s="27">
        <v>9.5</v>
      </c>
      <c r="D18" s="95">
        <f>C18*0.85</f>
        <v>8.075</v>
      </c>
    </row>
    <row r="19" spans="2:4" ht="16.5" thickBot="1">
      <c r="B19" s="40" t="s">
        <v>77</v>
      </c>
      <c r="C19" s="29">
        <f>+C16*2</f>
        <v>9</v>
      </c>
      <c r="D19" s="96">
        <f>C19*0.85</f>
        <v>7.6499999999999995</v>
      </c>
    </row>
    <row r="20" spans="2:4" ht="15.75">
      <c r="B20" s="33"/>
      <c r="C20" s="14"/>
      <c r="D20" s="97"/>
    </row>
    <row r="21" spans="2:5" ht="16.5" thickBot="1">
      <c r="B21" s="33"/>
      <c r="C21" s="14"/>
      <c r="D21" s="93"/>
      <c r="E21" s="41"/>
    </row>
    <row r="22" spans="2:4" ht="15.75">
      <c r="B22" s="57" t="s">
        <v>78</v>
      </c>
      <c r="C22" s="24" t="s">
        <v>166</v>
      </c>
      <c r="D22" s="22" t="s">
        <v>165</v>
      </c>
    </row>
    <row r="23" spans="2:4" ht="16.5" thickBot="1">
      <c r="B23" s="58"/>
      <c r="C23" s="25" t="s">
        <v>158</v>
      </c>
      <c r="D23" s="23" t="s">
        <v>158</v>
      </c>
    </row>
    <row r="24" spans="2:4" ht="15.75">
      <c r="B24" s="18" t="s">
        <v>79</v>
      </c>
      <c r="C24" s="26">
        <v>3.5</v>
      </c>
      <c r="D24" s="90">
        <f>C24*0.85</f>
        <v>2.975</v>
      </c>
    </row>
    <row r="25" spans="2:4" ht="15.75">
      <c r="B25" s="19" t="s">
        <v>80</v>
      </c>
      <c r="C25" s="27">
        <v>8</v>
      </c>
      <c r="D25" s="91">
        <f>C25*0.85</f>
        <v>6.8</v>
      </c>
    </row>
    <row r="26" spans="2:4" ht="15.75">
      <c r="B26" s="19" t="s">
        <v>81</v>
      </c>
      <c r="C26" s="27">
        <f>+C25*1.22</f>
        <v>9.76</v>
      </c>
      <c r="D26" s="91">
        <f aca="true" t="shared" si="0" ref="D26:D41">C26*0.85</f>
        <v>8.296</v>
      </c>
    </row>
    <row r="27" spans="2:4" ht="15.75">
      <c r="B27" s="19" t="s">
        <v>82</v>
      </c>
      <c r="C27" s="27">
        <f>+C26*1.22</f>
        <v>11.9072</v>
      </c>
      <c r="D27" s="91">
        <f t="shared" si="0"/>
        <v>10.12112</v>
      </c>
    </row>
    <row r="28" spans="2:4" ht="15.75">
      <c r="B28" s="19" t="s">
        <v>83</v>
      </c>
      <c r="C28" s="27">
        <f>+C27*1.33333</f>
        <v>15.876226975999998</v>
      </c>
      <c r="D28" s="91">
        <f t="shared" si="0"/>
        <v>13.494792929599997</v>
      </c>
    </row>
    <row r="29" spans="2:4" ht="15.75">
      <c r="B29" s="19" t="s">
        <v>84</v>
      </c>
      <c r="C29" s="27">
        <v>10</v>
      </c>
      <c r="D29" s="91">
        <f t="shared" si="0"/>
        <v>8.5</v>
      </c>
    </row>
    <row r="30" spans="2:4" ht="15.75">
      <c r="B30" s="19" t="s">
        <v>85</v>
      </c>
      <c r="C30" s="27">
        <v>4</v>
      </c>
      <c r="D30" s="91">
        <f t="shared" si="0"/>
        <v>3.4</v>
      </c>
    </row>
    <row r="31" spans="2:4" ht="15.75">
      <c r="B31" s="19" t="s">
        <v>86</v>
      </c>
      <c r="C31" s="27">
        <v>8</v>
      </c>
      <c r="D31" s="91">
        <f t="shared" si="0"/>
        <v>6.8</v>
      </c>
    </row>
    <row r="32" spans="2:4" ht="15.75">
      <c r="B32" s="19" t="s">
        <v>87</v>
      </c>
      <c r="C32" s="27">
        <v>2</v>
      </c>
      <c r="D32" s="91">
        <f t="shared" si="0"/>
        <v>1.7</v>
      </c>
    </row>
    <row r="33" spans="2:4" ht="15.75">
      <c r="B33" s="19" t="s">
        <v>88</v>
      </c>
      <c r="C33" s="27">
        <v>4</v>
      </c>
      <c r="D33" s="91">
        <f t="shared" si="0"/>
        <v>3.4</v>
      </c>
    </row>
    <row r="34" spans="2:4" ht="15.75">
      <c r="B34" s="19" t="s">
        <v>89</v>
      </c>
      <c r="C34" s="27">
        <v>8</v>
      </c>
      <c r="D34" s="91">
        <f t="shared" si="0"/>
        <v>6.8</v>
      </c>
    </row>
    <row r="35" spans="2:7" ht="15.75">
      <c r="B35" s="19" t="s">
        <v>90</v>
      </c>
      <c r="C35" s="27">
        <v>8.15</v>
      </c>
      <c r="D35" s="91">
        <f t="shared" si="0"/>
        <v>6.9275</v>
      </c>
      <c r="G35" s="41"/>
    </row>
    <row r="36" spans="2:7" ht="15.75">
      <c r="B36" s="19" t="s">
        <v>91</v>
      </c>
      <c r="C36" s="27">
        <v>5.5</v>
      </c>
      <c r="D36" s="91">
        <f t="shared" si="0"/>
        <v>4.675</v>
      </c>
      <c r="G36" s="41"/>
    </row>
    <row r="37" spans="2:7" ht="15.75">
      <c r="B37" s="19" t="s">
        <v>92</v>
      </c>
      <c r="C37" s="27">
        <v>9</v>
      </c>
      <c r="D37" s="91">
        <f t="shared" si="0"/>
        <v>7.6499999999999995</v>
      </c>
      <c r="G37" s="41"/>
    </row>
    <row r="38" spans="2:4" ht="15.75">
      <c r="B38" s="19" t="s">
        <v>93</v>
      </c>
      <c r="C38" s="27">
        <v>12</v>
      </c>
      <c r="D38" s="91">
        <f t="shared" si="0"/>
        <v>10.2</v>
      </c>
    </row>
    <row r="39" spans="2:4" ht="15.75">
      <c r="B39" s="19" t="s">
        <v>94</v>
      </c>
      <c r="C39" s="27">
        <v>15</v>
      </c>
      <c r="D39" s="91">
        <f t="shared" si="0"/>
        <v>12.75</v>
      </c>
    </row>
    <row r="40" spans="2:4" ht="15.75">
      <c r="B40" s="19" t="s">
        <v>95</v>
      </c>
      <c r="C40" s="27">
        <v>12</v>
      </c>
      <c r="D40" s="91">
        <f t="shared" si="0"/>
        <v>10.2</v>
      </c>
    </row>
    <row r="41" spans="2:6" ht="16.5" thickBot="1">
      <c r="B41" s="20" t="s">
        <v>96</v>
      </c>
      <c r="C41" s="29">
        <v>8</v>
      </c>
      <c r="D41" s="92">
        <f t="shared" si="0"/>
        <v>6.8</v>
      </c>
      <c r="F41" s="41"/>
    </row>
    <row r="42" spans="1:6" ht="15.75">
      <c r="A42" s="41"/>
      <c r="B42" s="7"/>
      <c r="C42" s="14"/>
      <c r="D42" s="93"/>
      <c r="E42" s="41"/>
      <c r="F42" s="41"/>
    </row>
    <row r="43" spans="1:8" ht="16.5" thickBot="1">
      <c r="A43" s="41"/>
      <c r="B43" s="7"/>
      <c r="C43" s="14"/>
      <c r="D43" s="93"/>
      <c r="E43" s="41"/>
      <c r="G43" s="41"/>
      <c r="H43" s="41"/>
    </row>
    <row r="44" spans="1:8" ht="15.75">
      <c r="A44" s="41"/>
      <c r="B44" s="57" t="s">
        <v>169</v>
      </c>
      <c r="C44" s="24" t="s">
        <v>166</v>
      </c>
      <c r="D44" s="22" t="s">
        <v>165</v>
      </c>
      <c r="E44" s="41"/>
      <c r="G44" s="41"/>
      <c r="H44" s="41"/>
    </row>
    <row r="45" spans="2:8" ht="16.5" thickBot="1">
      <c r="B45" s="58"/>
      <c r="C45" s="25" t="s">
        <v>158</v>
      </c>
      <c r="D45" s="23" t="s">
        <v>158</v>
      </c>
      <c r="G45" s="41"/>
      <c r="H45" s="41"/>
    </row>
    <row r="46" spans="2:8" ht="15.75">
      <c r="B46" s="18" t="s">
        <v>97</v>
      </c>
      <c r="C46" s="26">
        <v>2.5</v>
      </c>
      <c r="D46" s="94">
        <f aca="true" t="shared" si="1" ref="D46:D52">C46*0.85</f>
        <v>2.125</v>
      </c>
      <c r="G46" s="41"/>
      <c r="H46" s="41"/>
    </row>
    <row r="47" spans="2:8" ht="15.75">
      <c r="B47" s="19" t="s">
        <v>98</v>
      </c>
      <c r="C47" s="27">
        <v>6</v>
      </c>
      <c r="D47" s="95">
        <f t="shared" si="1"/>
        <v>5.1</v>
      </c>
      <c r="H47" s="41"/>
    </row>
    <row r="48" spans="2:8" ht="15.75">
      <c r="B48" s="19" t="s">
        <v>100</v>
      </c>
      <c r="C48" s="27">
        <v>5.5</v>
      </c>
      <c r="D48" s="95">
        <f t="shared" si="1"/>
        <v>4.675</v>
      </c>
      <c r="H48" s="41"/>
    </row>
    <row r="49" spans="2:8" ht="15.75">
      <c r="B49" s="19" t="s">
        <v>91</v>
      </c>
      <c r="C49" s="27">
        <v>7</v>
      </c>
      <c r="D49" s="95">
        <f t="shared" si="1"/>
        <v>5.95</v>
      </c>
      <c r="H49" s="41"/>
    </row>
    <row r="50" spans="2:8" ht="15.75">
      <c r="B50" s="19" t="s">
        <v>101</v>
      </c>
      <c r="C50" s="27">
        <v>8</v>
      </c>
      <c r="D50" s="95">
        <f t="shared" si="1"/>
        <v>6.8</v>
      </c>
      <c r="H50" s="41"/>
    </row>
    <row r="51" spans="2:4" ht="15.75">
      <c r="B51" s="19" t="s">
        <v>102</v>
      </c>
      <c r="C51" s="27">
        <v>6</v>
      </c>
      <c r="D51" s="95">
        <f t="shared" si="1"/>
        <v>5.1</v>
      </c>
    </row>
    <row r="52" spans="2:4" ht="16.5" thickBot="1">
      <c r="B52" s="20" t="s">
        <v>103</v>
      </c>
      <c r="C52" s="29">
        <v>8</v>
      </c>
      <c r="D52" s="96">
        <f t="shared" si="1"/>
        <v>6.8</v>
      </c>
    </row>
    <row r="53" spans="1:5" ht="15.75">
      <c r="A53" s="41"/>
      <c r="B53" s="7"/>
      <c r="C53" s="14"/>
      <c r="D53" s="93"/>
      <c r="E53" s="41"/>
    </row>
    <row r="54" spans="1:5" ht="15.75">
      <c r="A54" s="41"/>
      <c r="B54" s="41"/>
      <c r="C54" s="41"/>
      <c r="D54" s="98"/>
      <c r="E54" s="41"/>
    </row>
  </sheetData>
  <sheetProtection/>
  <mergeCells count="5">
    <mergeCell ref="B13:B14"/>
    <mergeCell ref="B22:B23"/>
    <mergeCell ref="B4:B5"/>
    <mergeCell ref="B44:B45"/>
    <mergeCell ref="B2:D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F33" sqref="F33"/>
    </sheetView>
  </sheetViews>
  <sheetFormatPr defaultColWidth="11.421875" defaultRowHeight="15"/>
  <cols>
    <col min="2" max="2" width="73.7109375" style="0" bestFit="1" customWidth="1"/>
    <col min="3" max="3" width="17.28125" style="0" bestFit="1" customWidth="1"/>
    <col min="4" max="4" width="23.7109375" style="99" bestFit="1" customWidth="1"/>
    <col min="5" max="5" width="20.28125" style="0" bestFit="1" customWidth="1"/>
  </cols>
  <sheetData>
    <row r="1" ht="15.75" thickBot="1"/>
    <row r="2" spans="2:4" ht="27" thickBot="1">
      <c r="B2" s="64" t="s">
        <v>183</v>
      </c>
      <c r="C2" s="65"/>
      <c r="D2" s="66"/>
    </row>
    <row r="3" ht="15.75" thickBot="1"/>
    <row r="4" spans="2:4" ht="15.75">
      <c r="B4" s="62" t="s">
        <v>104</v>
      </c>
      <c r="C4" s="24" t="s">
        <v>166</v>
      </c>
      <c r="D4" s="22" t="s">
        <v>165</v>
      </c>
    </row>
    <row r="5" spans="2:4" ht="16.5" customHeight="1" thickBot="1">
      <c r="B5" s="63"/>
      <c r="C5" s="25" t="s">
        <v>158</v>
      </c>
      <c r="D5" s="23" t="s">
        <v>158</v>
      </c>
    </row>
    <row r="6" spans="2:4" ht="16.5" thickBot="1">
      <c r="B6" s="44" t="s">
        <v>105</v>
      </c>
      <c r="C6" s="45">
        <v>3</v>
      </c>
      <c r="D6" s="100">
        <f>C6*0.85</f>
        <v>2.55</v>
      </c>
    </row>
    <row r="7" spans="2:7" ht="15.75">
      <c r="B7" s="7"/>
      <c r="C7" s="14"/>
      <c r="D7" s="101"/>
      <c r="F7" s="5"/>
      <c r="G7" s="5"/>
    </row>
    <row r="8" spans="2:7" ht="16.5" thickBot="1">
      <c r="B8" s="7"/>
      <c r="C8" s="14"/>
      <c r="D8" s="101"/>
      <c r="F8" s="5"/>
      <c r="G8" s="5"/>
    </row>
    <row r="9" spans="2:7" ht="15.75">
      <c r="B9" s="62" t="s">
        <v>108</v>
      </c>
      <c r="C9" s="24" t="s">
        <v>166</v>
      </c>
      <c r="D9" s="22" t="s">
        <v>165</v>
      </c>
      <c r="E9" s="30"/>
      <c r="F9" s="5"/>
      <c r="G9" s="5"/>
    </row>
    <row r="10" spans="2:7" ht="16.5" thickBot="1">
      <c r="B10" s="63"/>
      <c r="C10" s="25" t="s">
        <v>158</v>
      </c>
      <c r="D10" s="23" t="s">
        <v>158</v>
      </c>
      <c r="F10" s="5"/>
      <c r="G10" s="5"/>
    </row>
    <row r="11" spans="2:9" ht="15.75">
      <c r="B11" s="38" t="s">
        <v>109</v>
      </c>
      <c r="C11" s="68">
        <v>5.5</v>
      </c>
      <c r="D11" s="102">
        <f>C11*0.85</f>
        <v>4.675</v>
      </c>
      <c r="F11" s="5"/>
      <c r="G11" s="5"/>
      <c r="I11" s="5"/>
    </row>
    <row r="12" spans="2:7" ht="15.75">
      <c r="B12" s="46" t="s">
        <v>110</v>
      </c>
      <c r="C12" s="69"/>
      <c r="D12" s="103"/>
      <c r="F12" s="5"/>
      <c r="G12" s="5"/>
    </row>
    <row r="13" spans="2:7" ht="15.75">
      <c r="B13" s="46" t="s">
        <v>111</v>
      </c>
      <c r="C13" s="69"/>
      <c r="D13" s="103"/>
      <c r="F13" s="5"/>
      <c r="G13" s="5"/>
    </row>
    <row r="14" spans="2:7" ht="16.5" thickBot="1">
      <c r="B14" s="47" t="s">
        <v>112</v>
      </c>
      <c r="C14" s="70"/>
      <c r="D14" s="104"/>
      <c r="F14" s="5"/>
      <c r="G14" s="5"/>
    </row>
    <row r="15" spans="2:7" ht="16.5" thickBot="1">
      <c r="B15" s="44" t="s">
        <v>113</v>
      </c>
      <c r="C15" s="45">
        <v>6.5</v>
      </c>
      <c r="D15" s="100">
        <f>C15*0.85</f>
        <v>5.5249999999999995</v>
      </c>
      <c r="F15" s="5"/>
      <c r="G15" s="5"/>
    </row>
    <row r="16" spans="2:7" ht="15.75">
      <c r="B16" s="7"/>
      <c r="C16" s="14"/>
      <c r="D16" s="93"/>
      <c r="F16" s="5"/>
      <c r="G16" s="5"/>
    </row>
    <row r="17" spans="2:7" ht="16.5" thickBot="1">
      <c r="B17" s="7"/>
      <c r="C17" s="14"/>
      <c r="D17" s="93"/>
      <c r="F17" s="5"/>
      <c r="G17" s="5"/>
    </row>
    <row r="18" spans="2:7" ht="15.75">
      <c r="B18" s="62" t="s">
        <v>114</v>
      </c>
      <c r="C18" s="24" t="s">
        <v>166</v>
      </c>
      <c r="D18" s="22" t="s">
        <v>165</v>
      </c>
      <c r="F18" s="5"/>
      <c r="G18" s="5"/>
    </row>
    <row r="19" spans="2:11" ht="16.5" thickBot="1">
      <c r="B19" s="63"/>
      <c r="C19" s="25" t="s">
        <v>158</v>
      </c>
      <c r="D19" s="23" t="s">
        <v>158</v>
      </c>
      <c r="E19" s="5"/>
      <c r="F19" s="5"/>
      <c r="G19" s="5"/>
      <c r="H19" s="5"/>
      <c r="I19" s="5"/>
      <c r="J19" s="5"/>
      <c r="K19" s="5"/>
    </row>
    <row r="20" spans="2:11" ht="15.75">
      <c r="B20" s="38" t="s">
        <v>74</v>
      </c>
      <c r="C20" s="26">
        <v>3.5</v>
      </c>
      <c r="D20" s="90">
        <f>C20*0.85</f>
        <v>2.975</v>
      </c>
      <c r="E20" s="5"/>
      <c r="F20" s="5"/>
      <c r="G20" s="5"/>
      <c r="H20" s="5"/>
      <c r="I20" s="5"/>
      <c r="J20" s="5"/>
      <c r="K20" s="5"/>
    </row>
    <row r="21" spans="2:11" ht="15.75">
      <c r="B21" s="39" t="s">
        <v>115</v>
      </c>
      <c r="C21" s="27">
        <v>4.5</v>
      </c>
      <c r="D21" s="91">
        <f>C21*0.85</f>
        <v>3.8249999999999997</v>
      </c>
      <c r="E21" s="5"/>
      <c r="F21" s="5"/>
      <c r="G21" s="5"/>
      <c r="H21" s="5"/>
      <c r="I21" s="5"/>
      <c r="J21" s="5"/>
      <c r="K21" s="5"/>
    </row>
    <row r="22" spans="2:11" ht="15.75">
      <c r="B22" s="39" t="s">
        <v>64</v>
      </c>
      <c r="C22" s="27">
        <v>8</v>
      </c>
      <c r="D22" s="91">
        <f aca="true" t="shared" si="0" ref="D22:D28">C22*0.85</f>
        <v>6.8</v>
      </c>
      <c r="E22" s="5"/>
      <c r="F22" s="67"/>
      <c r="G22" s="13"/>
      <c r="H22" s="42"/>
      <c r="I22" s="5"/>
      <c r="J22" s="5"/>
      <c r="K22" s="5"/>
    </row>
    <row r="23" spans="2:11" ht="15.75">
      <c r="B23" s="39" t="s">
        <v>75</v>
      </c>
      <c r="C23" s="27">
        <v>5.5</v>
      </c>
      <c r="D23" s="91">
        <f t="shared" si="0"/>
        <v>4.675</v>
      </c>
      <c r="E23" s="5"/>
      <c r="F23" s="67"/>
      <c r="G23" s="13"/>
      <c r="H23" s="43"/>
      <c r="I23" s="5"/>
      <c r="J23" s="5"/>
      <c r="K23" s="5"/>
    </row>
    <row r="24" spans="2:11" ht="15.75">
      <c r="B24" s="39" t="s">
        <v>76</v>
      </c>
      <c r="C24" s="27">
        <v>4.5</v>
      </c>
      <c r="D24" s="91">
        <f t="shared" si="0"/>
        <v>3.8249999999999997</v>
      </c>
      <c r="E24" s="5"/>
      <c r="F24" s="5"/>
      <c r="G24" s="5"/>
      <c r="H24" s="5"/>
      <c r="I24" s="5"/>
      <c r="J24" s="5"/>
      <c r="K24" s="5"/>
    </row>
    <row r="25" spans="2:11" ht="15.75">
      <c r="B25" s="39" t="s">
        <v>116</v>
      </c>
      <c r="C25" s="27">
        <v>4.5</v>
      </c>
      <c r="D25" s="91">
        <f t="shared" si="0"/>
        <v>3.8249999999999997</v>
      </c>
      <c r="E25" s="5"/>
      <c r="F25" s="5"/>
      <c r="G25" s="5"/>
      <c r="H25" s="5"/>
      <c r="I25" s="5"/>
      <c r="J25" s="5"/>
      <c r="K25" s="5"/>
    </row>
    <row r="26" spans="2:11" ht="15.75">
      <c r="B26" s="39" t="s">
        <v>117</v>
      </c>
      <c r="C26" s="27">
        <v>4.5</v>
      </c>
      <c r="D26" s="91">
        <f t="shared" si="0"/>
        <v>3.8249999999999997</v>
      </c>
      <c r="E26" s="5"/>
      <c r="F26" s="5"/>
      <c r="G26" s="5"/>
      <c r="H26" s="5"/>
      <c r="I26" s="5"/>
      <c r="J26" s="5"/>
      <c r="K26" s="5"/>
    </row>
    <row r="27" spans="2:11" ht="15.75">
      <c r="B27" s="39" t="s">
        <v>66</v>
      </c>
      <c r="C27" s="27">
        <v>12</v>
      </c>
      <c r="D27" s="91">
        <f t="shared" si="0"/>
        <v>10.2</v>
      </c>
      <c r="E27" s="5"/>
      <c r="F27" s="5"/>
      <c r="G27" s="5"/>
      <c r="H27" s="5"/>
      <c r="I27" s="5"/>
      <c r="J27" s="5"/>
      <c r="K27" s="5"/>
    </row>
    <row r="28" spans="2:11" ht="16.5" thickBot="1">
      <c r="B28" s="40" t="s">
        <v>118</v>
      </c>
      <c r="C28" s="29">
        <v>4</v>
      </c>
      <c r="D28" s="92">
        <f t="shared" si="0"/>
        <v>3.4</v>
      </c>
      <c r="E28" s="5"/>
      <c r="F28" s="5"/>
      <c r="G28" s="5"/>
      <c r="H28" s="5"/>
      <c r="I28" s="5"/>
      <c r="J28" s="5"/>
      <c r="K28" s="5"/>
    </row>
    <row r="29" spans="2:11" ht="15">
      <c r="B29" s="48"/>
      <c r="C29" s="49"/>
      <c r="D29" s="105"/>
      <c r="E29" s="5"/>
      <c r="F29" s="5"/>
      <c r="G29" s="5"/>
      <c r="H29" s="5"/>
      <c r="I29" s="5"/>
      <c r="J29" s="5"/>
      <c r="K29" s="5"/>
    </row>
    <row r="30" spans="2:11" ht="15">
      <c r="B30" s="5"/>
      <c r="E30" s="5"/>
      <c r="F30" s="5"/>
      <c r="G30" s="5"/>
      <c r="H30" s="5"/>
      <c r="I30" s="5"/>
      <c r="J30" s="5"/>
      <c r="K30" s="5"/>
    </row>
    <row r="31" spans="2:11" ht="15">
      <c r="B31" s="5"/>
      <c r="E31" s="5"/>
      <c r="F31" s="5"/>
      <c r="G31" s="5"/>
      <c r="H31" s="5"/>
      <c r="I31" s="5"/>
      <c r="J31" s="5"/>
      <c r="K31" s="5"/>
    </row>
    <row r="32" spans="5:11" ht="15">
      <c r="E32" s="5"/>
      <c r="F32" s="5"/>
      <c r="G32" s="5"/>
      <c r="H32" s="5"/>
      <c r="I32" s="5"/>
      <c r="J32" s="5"/>
      <c r="K32" s="5"/>
    </row>
    <row r="33" spans="5:11" ht="15">
      <c r="E33" s="5"/>
      <c r="F33" s="5"/>
      <c r="G33" s="5"/>
      <c r="H33" s="5"/>
      <c r="I33" s="5"/>
      <c r="J33" s="5"/>
      <c r="K33" s="5"/>
    </row>
    <row r="34" spans="2:7" ht="15">
      <c r="B34" s="5"/>
      <c r="F34" s="5"/>
      <c r="G34" s="5"/>
    </row>
    <row r="35" spans="6:7" ht="15">
      <c r="F35" s="5"/>
      <c r="G35" s="5"/>
    </row>
    <row r="36" spans="6:7" ht="15">
      <c r="F36" s="5"/>
      <c r="G36" s="5"/>
    </row>
  </sheetData>
  <sheetProtection/>
  <mergeCells count="7">
    <mergeCell ref="B2:D2"/>
    <mergeCell ref="F22:F23"/>
    <mergeCell ref="B4:B5"/>
    <mergeCell ref="B9:B10"/>
    <mergeCell ref="B18:B19"/>
    <mergeCell ref="C11:C14"/>
    <mergeCell ref="D11:D14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4"/>
  <sheetViews>
    <sheetView zoomScalePageLayoutView="0" workbookViewId="0" topLeftCell="A44">
      <selection activeCell="D1" sqref="D1:D16384"/>
    </sheetView>
  </sheetViews>
  <sheetFormatPr defaultColWidth="11.421875" defaultRowHeight="15"/>
  <cols>
    <col min="1" max="1" width="10.8515625" style="12" customWidth="1"/>
    <col min="2" max="2" width="69.28125" style="12" bestFit="1" customWidth="1"/>
    <col min="3" max="3" width="17.7109375" style="12" bestFit="1" customWidth="1"/>
    <col min="4" max="4" width="24.140625" style="106" bestFit="1" customWidth="1"/>
    <col min="5" max="16384" width="10.8515625" style="12" customWidth="1"/>
  </cols>
  <sheetData>
    <row r="1" ht="16.5" thickBot="1"/>
    <row r="2" spans="2:5" ht="25.5" thickBot="1">
      <c r="B2" s="71" t="s">
        <v>119</v>
      </c>
      <c r="C2" s="72"/>
      <c r="D2" s="73"/>
      <c r="E2" s="41"/>
    </row>
    <row r="3" spans="2:4" ht="15.75">
      <c r="B3" s="3"/>
      <c r="C3" s="7"/>
      <c r="D3" s="3"/>
    </row>
    <row r="4" spans="2:4" ht="16.5" thickBot="1">
      <c r="B4" s="7"/>
      <c r="C4" s="35"/>
      <c r="D4" s="35"/>
    </row>
    <row r="5" spans="2:4" ht="15.75">
      <c r="B5" s="62" t="s">
        <v>170</v>
      </c>
      <c r="C5" s="24" t="s">
        <v>166</v>
      </c>
      <c r="D5" s="22" t="s">
        <v>165</v>
      </c>
    </row>
    <row r="6" spans="2:4" ht="16.5" thickBot="1">
      <c r="B6" s="63"/>
      <c r="C6" s="25" t="s">
        <v>158</v>
      </c>
      <c r="D6" s="23" t="s">
        <v>158</v>
      </c>
    </row>
    <row r="7" spans="2:4" ht="16.5" thickBot="1">
      <c r="B7" s="77" t="s">
        <v>120</v>
      </c>
      <c r="C7" s="78"/>
      <c r="D7" s="79"/>
    </row>
    <row r="8" spans="2:4" ht="15.75">
      <c r="B8" s="38" t="s">
        <v>5</v>
      </c>
      <c r="C8" s="26">
        <v>2.5</v>
      </c>
      <c r="D8" s="90">
        <f aca="true" t="shared" si="0" ref="D8:D14">C8*0.85</f>
        <v>2.125</v>
      </c>
    </row>
    <row r="9" spans="2:4" ht="15.75">
      <c r="B9" s="39" t="s">
        <v>7</v>
      </c>
      <c r="C9" s="27">
        <v>3.5</v>
      </c>
      <c r="D9" s="91">
        <f t="shared" si="0"/>
        <v>2.975</v>
      </c>
    </row>
    <row r="10" spans="2:4" ht="15.75">
      <c r="B10" s="39" t="s">
        <v>121</v>
      </c>
      <c r="C10" s="27">
        <v>4.5</v>
      </c>
      <c r="D10" s="91">
        <f t="shared" si="0"/>
        <v>3.8249999999999997</v>
      </c>
    </row>
    <row r="11" spans="2:4" ht="15.75">
      <c r="B11" s="50" t="s">
        <v>122</v>
      </c>
      <c r="C11" s="27">
        <v>4</v>
      </c>
      <c r="D11" s="91">
        <f t="shared" si="0"/>
        <v>3.4</v>
      </c>
    </row>
    <row r="12" spans="2:4" ht="15.75">
      <c r="B12" s="39" t="s">
        <v>106</v>
      </c>
      <c r="C12" s="27">
        <v>4.5</v>
      </c>
      <c r="D12" s="91">
        <f t="shared" si="0"/>
        <v>3.8249999999999997</v>
      </c>
    </row>
    <row r="13" spans="2:4" ht="15.75">
      <c r="B13" s="50" t="s">
        <v>107</v>
      </c>
      <c r="C13" s="27">
        <v>6.5</v>
      </c>
      <c r="D13" s="91">
        <f t="shared" si="0"/>
        <v>5.5249999999999995</v>
      </c>
    </row>
    <row r="14" spans="2:4" ht="16.5" thickBot="1">
      <c r="B14" s="40" t="s">
        <v>123</v>
      </c>
      <c r="C14" s="29">
        <v>3.5</v>
      </c>
      <c r="D14" s="91">
        <f t="shared" si="0"/>
        <v>2.975</v>
      </c>
    </row>
    <row r="15" spans="2:5" ht="15.75">
      <c r="B15" s="7"/>
      <c r="C15" s="14"/>
      <c r="D15" s="97"/>
      <c r="E15" s="41"/>
    </row>
    <row r="16" spans="2:4" ht="16.5" thickBot="1">
      <c r="B16" s="7"/>
      <c r="C16" s="14"/>
      <c r="D16" s="107"/>
    </row>
    <row r="17" spans="2:4" ht="15.75">
      <c r="B17" s="62" t="s">
        <v>171</v>
      </c>
      <c r="C17" s="24" t="s">
        <v>166</v>
      </c>
      <c r="D17" s="22" t="s">
        <v>165</v>
      </c>
    </row>
    <row r="18" spans="2:4" ht="16.5" thickBot="1">
      <c r="B18" s="63"/>
      <c r="C18" s="25" t="s">
        <v>158</v>
      </c>
      <c r="D18" s="23" t="s">
        <v>158</v>
      </c>
    </row>
    <row r="19" spans="2:4" ht="16.5" thickBot="1">
      <c r="B19" s="74" t="s">
        <v>172</v>
      </c>
      <c r="C19" s="75"/>
      <c r="D19" s="76"/>
    </row>
    <row r="20" spans="2:4" ht="15.75">
      <c r="B20" s="38" t="s">
        <v>53</v>
      </c>
      <c r="C20" s="26">
        <v>2</v>
      </c>
      <c r="D20" s="91">
        <f>C20*0.85</f>
        <v>1.7</v>
      </c>
    </row>
    <row r="21" spans="2:4" ht="15.75">
      <c r="B21" s="39" t="s">
        <v>124</v>
      </c>
      <c r="C21" s="27">
        <v>2</v>
      </c>
      <c r="D21" s="91">
        <f>C21*0.85</f>
        <v>1.7</v>
      </c>
    </row>
    <row r="22" spans="2:4" ht="15.75">
      <c r="B22" s="39" t="s">
        <v>64</v>
      </c>
      <c r="C22" s="27">
        <v>4.5</v>
      </c>
      <c r="D22" s="91">
        <f>C22*0.85</f>
        <v>3.8249999999999997</v>
      </c>
    </row>
    <row r="23" spans="2:4" ht="16.5" thickBot="1">
      <c r="B23" s="51" t="s">
        <v>125</v>
      </c>
      <c r="C23" s="29">
        <v>4.5</v>
      </c>
      <c r="D23" s="91">
        <f>C23*0.85</f>
        <v>3.8249999999999997</v>
      </c>
    </row>
    <row r="24" spans="2:4" ht="15.75">
      <c r="B24" s="7"/>
      <c r="C24" s="14"/>
      <c r="D24" s="108"/>
    </row>
    <row r="25" spans="2:4" ht="16.5" thickBot="1">
      <c r="B25" s="7"/>
      <c r="C25" s="14"/>
      <c r="D25" s="109"/>
    </row>
    <row r="26" spans="2:4" ht="15.75">
      <c r="B26" s="62" t="s">
        <v>173</v>
      </c>
      <c r="C26" s="24" t="s">
        <v>166</v>
      </c>
      <c r="D26" s="22" t="s">
        <v>165</v>
      </c>
    </row>
    <row r="27" spans="2:4" ht="16.5" thickBot="1">
      <c r="B27" s="63"/>
      <c r="C27" s="25" t="s">
        <v>158</v>
      </c>
      <c r="D27" s="23" t="s">
        <v>158</v>
      </c>
    </row>
    <row r="28" spans="2:4" ht="16.5" thickBot="1">
      <c r="B28" s="74" t="s">
        <v>174</v>
      </c>
      <c r="C28" s="75"/>
      <c r="D28" s="76"/>
    </row>
    <row r="29" spans="2:4" ht="15.75">
      <c r="B29" s="38" t="s">
        <v>126</v>
      </c>
      <c r="C29" s="26">
        <v>2.5</v>
      </c>
      <c r="D29" s="91">
        <f aca="true" t="shared" si="1" ref="D29:D35">C29*0.85</f>
        <v>2.125</v>
      </c>
    </row>
    <row r="30" spans="2:4" ht="15.75">
      <c r="B30" s="39" t="s">
        <v>124</v>
      </c>
      <c r="C30" s="27">
        <v>2.5</v>
      </c>
      <c r="D30" s="91">
        <f t="shared" si="1"/>
        <v>2.125</v>
      </c>
    </row>
    <row r="31" spans="2:4" ht="15.75">
      <c r="B31" s="39" t="s">
        <v>127</v>
      </c>
      <c r="C31" s="27">
        <v>9</v>
      </c>
      <c r="D31" s="91">
        <f t="shared" si="1"/>
        <v>7.6499999999999995</v>
      </c>
    </row>
    <row r="32" spans="2:4" ht="15.75">
      <c r="B32" s="39" t="s">
        <v>128</v>
      </c>
      <c r="C32" s="27">
        <v>6</v>
      </c>
      <c r="D32" s="91">
        <f t="shared" si="1"/>
        <v>5.1</v>
      </c>
    </row>
    <row r="33" spans="2:4" ht="15.75">
      <c r="B33" s="39" t="s">
        <v>129</v>
      </c>
      <c r="C33" s="27">
        <v>3.5</v>
      </c>
      <c r="D33" s="91">
        <f t="shared" si="1"/>
        <v>2.975</v>
      </c>
    </row>
    <row r="34" spans="2:4" ht="15.75">
      <c r="B34" s="39" t="s">
        <v>130</v>
      </c>
      <c r="C34" s="27">
        <v>5.5</v>
      </c>
      <c r="D34" s="91">
        <f t="shared" si="1"/>
        <v>4.675</v>
      </c>
    </row>
    <row r="35" spans="2:4" ht="16.5" thickBot="1">
      <c r="B35" s="40" t="s">
        <v>125</v>
      </c>
      <c r="C35" s="29">
        <v>4</v>
      </c>
      <c r="D35" s="91">
        <f t="shared" si="1"/>
        <v>3.4</v>
      </c>
    </row>
    <row r="36" spans="2:5" ht="15.75">
      <c r="B36" s="7"/>
      <c r="C36" s="14"/>
      <c r="D36" s="97"/>
      <c r="E36" s="41"/>
    </row>
    <row r="37" spans="2:4" ht="16.5" thickBot="1">
      <c r="B37" s="15"/>
      <c r="C37" s="16"/>
      <c r="D37" s="109"/>
    </row>
    <row r="38" spans="2:4" ht="15.75" customHeight="1">
      <c r="B38" s="62" t="s">
        <v>175</v>
      </c>
      <c r="C38" s="24" t="s">
        <v>166</v>
      </c>
      <c r="D38" s="22" t="s">
        <v>165</v>
      </c>
    </row>
    <row r="39" spans="2:4" ht="16.5" customHeight="1" thickBot="1">
      <c r="B39" s="63"/>
      <c r="C39" s="25" t="s">
        <v>158</v>
      </c>
      <c r="D39" s="23" t="s">
        <v>158</v>
      </c>
    </row>
    <row r="40" spans="2:4" ht="16.5" thickBot="1">
      <c r="B40" s="74" t="s">
        <v>131</v>
      </c>
      <c r="C40" s="75"/>
      <c r="D40" s="76"/>
    </row>
    <row r="41" spans="2:4" ht="15.75">
      <c r="B41" s="38" t="s">
        <v>124</v>
      </c>
      <c r="C41" s="26">
        <v>2.5</v>
      </c>
      <c r="D41" s="91">
        <f aca="true" t="shared" si="2" ref="D41:D53">C41*0.85</f>
        <v>2.125</v>
      </c>
    </row>
    <row r="42" spans="2:4" ht="15.75">
      <c r="B42" s="50" t="s">
        <v>126</v>
      </c>
      <c r="C42" s="27">
        <v>2.5</v>
      </c>
      <c r="D42" s="91">
        <f t="shared" si="2"/>
        <v>2.125</v>
      </c>
    </row>
    <row r="43" spans="2:4" ht="15.75">
      <c r="B43" s="39" t="s">
        <v>132</v>
      </c>
      <c r="C43" s="27">
        <v>2</v>
      </c>
      <c r="D43" s="91">
        <f t="shared" si="2"/>
        <v>1.7</v>
      </c>
    </row>
    <row r="44" spans="2:4" ht="15.75">
      <c r="B44" s="39" t="s">
        <v>133</v>
      </c>
      <c r="C44" s="27">
        <v>3.5</v>
      </c>
      <c r="D44" s="91">
        <f t="shared" si="2"/>
        <v>2.975</v>
      </c>
    </row>
    <row r="45" spans="2:4" ht="15.75">
      <c r="B45" s="39" t="s">
        <v>75</v>
      </c>
      <c r="C45" s="27">
        <v>4.5</v>
      </c>
      <c r="D45" s="91">
        <f t="shared" si="2"/>
        <v>3.8249999999999997</v>
      </c>
    </row>
    <row r="46" spans="2:4" ht="15.75">
      <c r="B46" s="39" t="s">
        <v>134</v>
      </c>
      <c r="C46" s="27">
        <v>4.5</v>
      </c>
      <c r="D46" s="91">
        <f t="shared" si="2"/>
        <v>3.8249999999999997</v>
      </c>
    </row>
    <row r="47" spans="2:4" ht="15.75">
      <c r="B47" s="39" t="s">
        <v>135</v>
      </c>
      <c r="C47" s="27">
        <v>6.5</v>
      </c>
      <c r="D47" s="91">
        <f t="shared" si="2"/>
        <v>5.5249999999999995</v>
      </c>
    </row>
    <row r="48" spans="2:4" ht="15.75">
      <c r="B48" s="39" t="s">
        <v>136</v>
      </c>
      <c r="C48" s="27">
        <v>4.5</v>
      </c>
      <c r="D48" s="91">
        <f t="shared" si="2"/>
        <v>3.8249999999999997</v>
      </c>
    </row>
    <row r="49" spans="2:4" ht="15.75">
      <c r="B49" s="39" t="s">
        <v>137</v>
      </c>
      <c r="C49" s="27">
        <v>6.5</v>
      </c>
      <c r="D49" s="91">
        <f t="shared" si="2"/>
        <v>5.5249999999999995</v>
      </c>
    </row>
    <row r="50" spans="2:4" ht="15.75">
      <c r="B50" s="39" t="s">
        <v>138</v>
      </c>
      <c r="C50" s="27">
        <v>8</v>
      </c>
      <c r="D50" s="91">
        <f t="shared" si="2"/>
        <v>6.8</v>
      </c>
    </row>
    <row r="51" spans="2:4" ht="15.75">
      <c r="B51" s="39" t="s">
        <v>139</v>
      </c>
      <c r="C51" s="27">
        <v>10</v>
      </c>
      <c r="D51" s="91">
        <f t="shared" si="2"/>
        <v>8.5</v>
      </c>
    </row>
    <row r="52" spans="2:4" ht="15.75">
      <c r="B52" s="39" t="s">
        <v>140</v>
      </c>
      <c r="C52" s="27">
        <v>12</v>
      </c>
      <c r="D52" s="91">
        <f t="shared" si="2"/>
        <v>10.2</v>
      </c>
    </row>
    <row r="53" spans="2:4" ht="16.5" thickBot="1">
      <c r="B53" s="40" t="s">
        <v>141</v>
      </c>
      <c r="C53" s="29">
        <v>15</v>
      </c>
      <c r="D53" s="91">
        <f t="shared" si="2"/>
        <v>12.75</v>
      </c>
    </row>
    <row r="54" spans="2:4" ht="15.75">
      <c r="B54" s="7"/>
      <c r="C54" s="14"/>
      <c r="D54" s="93"/>
    </row>
    <row r="55" spans="2:4" ht="16.5" thickBot="1">
      <c r="B55" s="7"/>
      <c r="C55" s="14"/>
      <c r="D55" s="93"/>
    </row>
    <row r="56" spans="2:4" ht="15.75" customHeight="1">
      <c r="B56" s="62" t="s">
        <v>176</v>
      </c>
      <c r="C56" s="24" t="s">
        <v>166</v>
      </c>
      <c r="D56" s="22" t="s">
        <v>165</v>
      </c>
    </row>
    <row r="57" spans="2:4" ht="16.5" customHeight="1" thickBot="1">
      <c r="B57" s="63"/>
      <c r="C57" s="25" t="s">
        <v>158</v>
      </c>
      <c r="D57" s="23" t="s">
        <v>158</v>
      </c>
    </row>
    <row r="58" spans="2:4" ht="15.75">
      <c r="B58" s="38" t="s">
        <v>74</v>
      </c>
      <c r="C58" s="26">
        <v>2.5</v>
      </c>
      <c r="D58" s="91">
        <f aca="true" t="shared" si="3" ref="D58:D67">C58*0.85</f>
        <v>2.125</v>
      </c>
    </row>
    <row r="59" spans="2:4" ht="15.75">
      <c r="B59" s="39" t="s">
        <v>64</v>
      </c>
      <c r="C59" s="27">
        <v>8</v>
      </c>
      <c r="D59" s="91">
        <f t="shared" si="3"/>
        <v>6.8</v>
      </c>
    </row>
    <row r="60" spans="2:4" ht="15.75">
      <c r="B60" s="39" t="s">
        <v>142</v>
      </c>
      <c r="C60" s="27">
        <v>4.5</v>
      </c>
      <c r="D60" s="91">
        <f t="shared" si="3"/>
        <v>3.8249999999999997</v>
      </c>
    </row>
    <row r="61" spans="2:4" ht="15.75">
      <c r="B61" s="39" t="s">
        <v>143</v>
      </c>
      <c r="C61" s="27">
        <v>5.5</v>
      </c>
      <c r="D61" s="91">
        <f t="shared" si="3"/>
        <v>4.675</v>
      </c>
    </row>
    <row r="62" spans="2:4" ht="15.75">
      <c r="B62" s="39" t="s">
        <v>159</v>
      </c>
      <c r="C62" s="27">
        <v>4.5</v>
      </c>
      <c r="D62" s="91">
        <f t="shared" si="3"/>
        <v>3.8249999999999997</v>
      </c>
    </row>
    <row r="63" spans="2:4" ht="15.75">
      <c r="B63" s="39" t="s">
        <v>160</v>
      </c>
      <c r="C63" s="27">
        <v>6.5</v>
      </c>
      <c r="D63" s="91">
        <f t="shared" si="3"/>
        <v>5.5249999999999995</v>
      </c>
    </row>
    <row r="64" spans="2:4" ht="15.75">
      <c r="B64" s="39" t="s">
        <v>161</v>
      </c>
      <c r="C64" s="27">
        <v>8</v>
      </c>
      <c r="D64" s="91">
        <f t="shared" si="3"/>
        <v>6.8</v>
      </c>
    </row>
    <row r="65" spans="2:4" ht="15.75">
      <c r="B65" s="39" t="s">
        <v>162</v>
      </c>
      <c r="C65" s="27">
        <v>12</v>
      </c>
      <c r="D65" s="91">
        <f t="shared" si="3"/>
        <v>10.2</v>
      </c>
    </row>
    <row r="66" spans="2:4" ht="15.75">
      <c r="B66" s="39" t="s">
        <v>66</v>
      </c>
      <c r="C66" s="27">
        <v>10</v>
      </c>
      <c r="D66" s="91">
        <f t="shared" si="3"/>
        <v>8.5</v>
      </c>
    </row>
    <row r="67" spans="2:4" ht="16.5" thickBot="1">
      <c r="B67" s="40" t="s">
        <v>118</v>
      </c>
      <c r="C67" s="29">
        <v>4</v>
      </c>
      <c r="D67" s="91">
        <f t="shared" si="3"/>
        <v>3.4</v>
      </c>
    </row>
    <row r="68" spans="2:4" ht="15.75">
      <c r="B68" s="7"/>
      <c r="C68" s="14"/>
      <c r="D68" s="97"/>
    </row>
    <row r="69" spans="3:4" ht="16.5" thickBot="1">
      <c r="C69" s="34"/>
      <c r="D69" s="109"/>
    </row>
    <row r="70" spans="2:4" ht="15.75">
      <c r="B70" s="62" t="s">
        <v>177</v>
      </c>
      <c r="C70" s="24" t="s">
        <v>166</v>
      </c>
      <c r="D70" s="22" t="s">
        <v>165</v>
      </c>
    </row>
    <row r="71" spans="2:4" ht="16.5" thickBot="1">
      <c r="B71" s="63"/>
      <c r="C71" s="25" t="s">
        <v>158</v>
      </c>
      <c r="D71" s="23" t="s">
        <v>158</v>
      </c>
    </row>
    <row r="72" spans="2:4" ht="15.75">
      <c r="B72" s="18" t="s">
        <v>74</v>
      </c>
      <c r="C72" s="26">
        <v>2.5</v>
      </c>
      <c r="D72" s="91">
        <f aca="true" t="shared" si="4" ref="D72:D78">C72*0.85</f>
        <v>2.125</v>
      </c>
    </row>
    <row r="73" spans="2:4" ht="15.75">
      <c r="B73" s="19" t="s">
        <v>144</v>
      </c>
      <c r="C73" s="27">
        <v>16</v>
      </c>
      <c r="D73" s="91">
        <f t="shared" si="4"/>
        <v>13.6</v>
      </c>
    </row>
    <row r="74" spans="2:4" ht="15.75">
      <c r="B74" s="19" t="s">
        <v>145</v>
      </c>
      <c r="C74" s="27">
        <v>8</v>
      </c>
      <c r="D74" s="91">
        <f t="shared" si="4"/>
        <v>6.8</v>
      </c>
    </row>
    <row r="75" spans="2:4" ht="15.75">
      <c r="B75" s="19" t="s">
        <v>99</v>
      </c>
      <c r="C75" s="27">
        <v>8</v>
      </c>
      <c r="D75" s="91">
        <f t="shared" si="4"/>
        <v>6.8</v>
      </c>
    </row>
    <row r="76" spans="2:4" ht="15.75">
      <c r="B76" s="19" t="s">
        <v>146</v>
      </c>
      <c r="C76" s="27">
        <v>9.5</v>
      </c>
      <c r="D76" s="91">
        <f t="shared" si="4"/>
        <v>8.075</v>
      </c>
    </row>
    <row r="77" spans="2:4" ht="15.75">
      <c r="B77" s="19" t="s">
        <v>95</v>
      </c>
      <c r="C77" s="27">
        <v>9</v>
      </c>
      <c r="D77" s="91">
        <f t="shared" si="4"/>
        <v>7.6499999999999995</v>
      </c>
    </row>
    <row r="78" spans="2:4" ht="16.5" thickBot="1">
      <c r="B78" s="20" t="s">
        <v>96</v>
      </c>
      <c r="C78" s="29">
        <v>10</v>
      </c>
      <c r="D78" s="91">
        <f t="shared" si="4"/>
        <v>8.5</v>
      </c>
    </row>
    <row r="79" spans="2:4" ht="15.75">
      <c r="B79" s="7"/>
      <c r="C79" s="14"/>
      <c r="D79" s="93"/>
    </row>
    <row r="80" spans="2:5" ht="16.5" thickBot="1">
      <c r="B80" s="15"/>
      <c r="C80" s="16"/>
      <c r="D80" s="109"/>
      <c r="E80" s="41"/>
    </row>
    <row r="81" spans="2:4" ht="15.75">
      <c r="B81" s="62" t="s">
        <v>169</v>
      </c>
      <c r="C81" s="24" t="s">
        <v>166</v>
      </c>
      <c r="D81" s="22" t="s">
        <v>165</v>
      </c>
    </row>
    <row r="82" spans="2:4" ht="16.5" thickBot="1">
      <c r="B82" s="63"/>
      <c r="C82" s="25" t="s">
        <v>158</v>
      </c>
      <c r="D82" s="23" t="s">
        <v>158</v>
      </c>
    </row>
    <row r="83" spans="2:4" ht="15.75">
      <c r="B83" s="38" t="s">
        <v>97</v>
      </c>
      <c r="C83" s="26">
        <v>3.5</v>
      </c>
      <c r="D83" s="91">
        <f aca="true" t="shared" si="5" ref="D83:D89">C83*0.85</f>
        <v>2.975</v>
      </c>
    </row>
    <row r="84" spans="2:4" ht="15.75">
      <c r="B84" s="39" t="s">
        <v>91</v>
      </c>
      <c r="C84" s="27">
        <v>9</v>
      </c>
      <c r="D84" s="91">
        <f t="shared" si="5"/>
        <v>7.6499999999999995</v>
      </c>
    </row>
    <row r="85" spans="2:4" ht="15.75">
      <c r="B85" s="39" t="s">
        <v>101</v>
      </c>
      <c r="C85" s="27">
        <v>12</v>
      </c>
      <c r="D85" s="91">
        <f t="shared" si="5"/>
        <v>10.2</v>
      </c>
    </row>
    <row r="86" spans="2:4" ht="15.75">
      <c r="B86" s="39" t="s">
        <v>102</v>
      </c>
      <c r="C86" s="27">
        <v>8</v>
      </c>
      <c r="D86" s="91">
        <f t="shared" si="5"/>
        <v>6.8</v>
      </c>
    </row>
    <row r="87" spans="2:4" ht="15.75">
      <c r="B87" s="39" t="s">
        <v>103</v>
      </c>
      <c r="C87" s="27">
        <v>10</v>
      </c>
      <c r="D87" s="91">
        <f t="shared" si="5"/>
        <v>8.5</v>
      </c>
    </row>
    <row r="88" spans="2:4" ht="15.75">
      <c r="B88" s="39" t="s">
        <v>147</v>
      </c>
      <c r="C88" s="27">
        <v>4.5</v>
      </c>
      <c r="D88" s="91">
        <f t="shared" si="5"/>
        <v>3.8249999999999997</v>
      </c>
    </row>
    <row r="89" spans="2:4" ht="16.5" thickBot="1">
      <c r="B89" s="40" t="s">
        <v>148</v>
      </c>
      <c r="C89" s="29">
        <v>5</v>
      </c>
      <c r="D89" s="91">
        <f t="shared" si="5"/>
        <v>4.25</v>
      </c>
    </row>
    <row r="90" spans="2:4" ht="15.75">
      <c r="B90" s="7"/>
      <c r="C90" s="14"/>
      <c r="D90" s="93"/>
    </row>
    <row r="91" spans="2:4" ht="16.5" thickBot="1">
      <c r="B91" s="7"/>
      <c r="C91" s="14"/>
      <c r="D91" s="93"/>
    </row>
    <row r="92" spans="2:4" ht="15.75">
      <c r="B92" s="62" t="s">
        <v>178</v>
      </c>
      <c r="C92" s="24" t="s">
        <v>166</v>
      </c>
      <c r="D92" s="22" t="s">
        <v>165</v>
      </c>
    </row>
    <row r="93" spans="2:4" ht="16.5" thickBot="1">
      <c r="B93" s="63"/>
      <c r="C93" s="25" t="s">
        <v>158</v>
      </c>
      <c r="D93" s="23" t="s">
        <v>158</v>
      </c>
    </row>
    <row r="94" spans="2:4" ht="15.75">
      <c r="B94" s="38" t="s">
        <v>149</v>
      </c>
      <c r="C94" s="26">
        <v>2.5</v>
      </c>
      <c r="D94" s="90">
        <f aca="true" t="shared" si="6" ref="D94:D99">C94*0.85</f>
        <v>2.125</v>
      </c>
    </row>
    <row r="95" spans="2:4" ht="15.75">
      <c r="B95" s="39" t="s">
        <v>150</v>
      </c>
      <c r="C95" s="27">
        <v>4.5</v>
      </c>
      <c r="D95" s="91">
        <f t="shared" si="6"/>
        <v>3.8249999999999997</v>
      </c>
    </row>
    <row r="96" spans="2:4" ht="15.75">
      <c r="B96" s="39" t="s">
        <v>151</v>
      </c>
      <c r="C96" s="27">
        <v>4.5</v>
      </c>
      <c r="D96" s="91">
        <f t="shared" si="6"/>
        <v>3.8249999999999997</v>
      </c>
    </row>
    <row r="97" spans="2:4" ht="15.75">
      <c r="B97" s="39" t="s">
        <v>152</v>
      </c>
      <c r="C97" s="27">
        <v>2.5</v>
      </c>
      <c r="D97" s="91">
        <f t="shared" si="6"/>
        <v>2.125</v>
      </c>
    </row>
    <row r="98" spans="2:4" ht="15.75">
      <c r="B98" s="39" t="s">
        <v>153</v>
      </c>
      <c r="C98" s="27">
        <v>6</v>
      </c>
      <c r="D98" s="91">
        <f t="shared" si="6"/>
        <v>5.1</v>
      </c>
    </row>
    <row r="99" spans="2:4" ht="16.5" thickBot="1">
      <c r="B99" s="40" t="s">
        <v>154</v>
      </c>
      <c r="C99" s="29">
        <v>7</v>
      </c>
      <c r="D99" s="92">
        <f t="shared" si="6"/>
        <v>5.95</v>
      </c>
    </row>
    <row r="100" spans="2:5" ht="15.75">
      <c r="B100" s="7"/>
      <c r="C100" s="14"/>
      <c r="D100" s="110"/>
      <c r="E100" s="41"/>
    </row>
    <row r="101" spans="2:5" ht="16.5" thickBot="1">
      <c r="B101" s="7"/>
      <c r="C101" s="14"/>
      <c r="D101" s="110"/>
      <c r="E101" s="41"/>
    </row>
    <row r="102" spans="2:4" ht="15.75">
      <c r="B102" s="62" t="s">
        <v>179</v>
      </c>
      <c r="C102" s="24" t="s">
        <v>166</v>
      </c>
      <c r="D102" s="22" t="s">
        <v>165</v>
      </c>
    </row>
    <row r="103" spans="2:4" ht="16.5" thickBot="1">
      <c r="B103" s="63"/>
      <c r="C103" s="25" t="s">
        <v>158</v>
      </c>
      <c r="D103" s="23" t="s">
        <v>158</v>
      </c>
    </row>
    <row r="104" spans="2:4" ht="15.75">
      <c r="B104" s="38" t="s">
        <v>29</v>
      </c>
      <c r="C104" s="26">
        <v>2.5</v>
      </c>
      <c r="D104" s="90">
        <f aca="true" t="shared" si="7" ref="D104:D114">C104*0.85</f>
        <v>2.125</v>
      </c>
    </row>
    <row r="105" spans="2:4" ht="15.75">
      <c r="B105" s="39" t="s">
        <v>54</v>
      </c>
      <c r="C105" s="27">
        <v>2</v>
      </c>
      <c r="D105" s="91">
        <f t="shared" si="7"/>
        <v>1.7</v>
      </c>
    </row>
    <row r="106" spans="2:4" ht="15.75">
      <c r="B106" s="39" t="s">
        <v>155</v>
      </c>
      <c r="C106" s="27">
        <v>4.5</v>
      </c>
      <c r="D106" s="91">
        <f t="shared" si="7"/>
        <v>3.8249999999999997</v>
      </c>
    </row>
    <row r="107" spans="2:4" ht="15.75">
      <c r="B107" s="39" t="s">
        <v>33</v>
      </c>
      <c r="C107" s="27">
        <v>9.5</v>
      </c>
      <c r="D107" s="91">
        <f t="shared" si="7"/>
        <v>8.075</v>
      </c>
    </row>
    <row r="108" spans="2:4" ht="15.75">
      <c r="B108" s="39" t="s">
        <v>136</v>
      </c>
      <c r="C108" s="27">
        <v>4.5</v>
      </c>
      <c r="D108" s="91">
        <f t="shared" si="7"/>
        <v>3.8249999999999997</v>
      </c>
    </row>
    <row r="109" spans="2:4" ht="15.75">
      <c r="B109" s="39" t="s">
        <v>137</v>
      </c>
      <c r="C109" s="27">
        <v>5.5</v>
      </c>
      <c r="D109" s="91">
        <f t="shared" si="7"/>
        <v>4.675</v>
      </c>
    </row>
    <row r="110" spans="2:4" ht="15.75">
      <c r="B110" s="39" t="s">
        <v>138</v>
      </c>
      <c r="C110" s="27">
        <v>7</v>
      </c>
      <c r="D110" s="91">
        <f t="shared" si="7"/>
        <v>5.95</v>
      </c>
    </row>
    <row r="111" spans="2:4" ht="15.75">
      <c r="B111" s="39" t="s">
        <v>139</v>
      </c>
      <c r="C111" s="27">
        <v>9</v>
      </c>
      <c r="D111" s="91">
        <f t="shared" si="7"/>
        <v>7.6499999999999995</v>
      </c>
    </row>
    <row r="112" spans="2:4" ht="15.75">
      <c r="B112" s="39" t="s">
        <v>140</v>
      </c>
      <c r="C112" s="27">
        <v>12</v>
      </c>
      <c r="D112" s="91">
        <f t="shared" si="7"/>
        <v>10.2</v>
      </c>
    </row>
    <row r="113" spans="2:4" ht="15.75">
      <c r="B113" s="39" t="s">
        <v>76</v>
      </c>
      <c r="C113" s="27">
        <v>3.5</v>
      </c>
      <c r="D113" s="91">
        <f t="shared" si="7"/>
        <v>2.975</v>
      </c>
    </row>
    <row r="114" spans="2:4" ht="16.5" thickBot="1">
      <c r="B114" s="40" t="s">
        <v>66</v>
      </c>
      <c r="C114" s="29">
        <v>9.5</v>
      </c>
      <c r="D114" s="92">
        <f t="shared" si="7"/>
        <v>8.075</v>
      </c>
    </row>
  </sheetData>
  <sheetProtection/>
  <mergeCells count="14">
    <mergeCell ref="B17:B18"/>
    <mergeCell ref="B19:D19"/>
    <mergeCell ref="B26:B27"/>
    <mergeCell ref="B28:D28"/>
    <mergeCell ref="B102:B103"/>
    <mergeCell ref="B2:D2"/>
    <mergeCell ref="B38:B39"/>
    <mergeCell ref="B40:D40"/>
    <mergeCell ref="B56:B57"/>
    <mergeCell ref="B70:B71"/>
    <mergeCell ref="B81:B82"/>
    <mergeCell ref="B92:B93"/>
    <mergeCell ref="B5:B6"/>
    <mergeCell ref="B7:D7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10.8515625" style="12" customWidth="1"/>
    <col min="2" max="2" width="49.7109375" style="12" bestFit="1" customWidth="1"/>
    <col min="3" max="3" width="17.28125" style="12" bestFit="1" customWidth="1"/>
    <col min="4" max="4" width="24.140625" style="106" bestFit="1" customWidth="1"/>
    <col min="5" max="16384" width="10.8515625" style="12" customWidth="1"/>
  </cols>
  <sheetData>
    <row r="2" spans="2:4" ht="24.75">
      <c r="B2" s="80" t="s">
        <v>182</v>
      </c>
      <c r="C2" s="80"/>
      <c r="D2" s="80"/>
    </row>
    <row r="3" spans="2:4" ht="15.75">
      <c r="B3" s="3"/>
      <c r="C3" s="7"/>
      <c r="D3" s="3"/>
    </row>
    <row r="4" spans="2:4" ht="16.5" thickBot="1">
      <c r="B4" s="7"/>
      <c r="C4" s="35"/>
      <c r="D4" s="35"/>
    </row>
    <row r="5" spans="2:4" ht="15.75">
      <c r="B5" s="62" t="s">
        <v>180</v>
      </c>
      <c r="C5" s="24" t="s">
        <v>166</v>
      </c>
      <c r="D5" s="22" t="s">
        <v>165</v>
      </c>
    </row>
    <row r="6" spans="2:4" ht="16.5" thickBot="1">
      <c r="B6" s="63"/>
      <c r="C6" s="25" t="s">
        <v>158</v>
      </c>
      <c r="D6" s="23" t="s">
        <v>158</v>
      </c>
    </row>
    <row r="7" spans="2:4" ht="15.75">
      <c r="B7" s="38" t="s">
        <v>124</v>
      </c>
      <c r="C7" s="26">
        <v>2</v>
      </c>
      <c r="D7" s="94">
        <f>C7*0.85</f>
        <v>1.7</v>
      </c>
    </row>
    <row r="8" spans="2:4" ht="15.75">
      <c r="B8" s="39" t="s">
        <v>53</v>
      </c>
      <c r="C8" s="27">
        <v>2.5</v>
      </c>
      <c r="D8" s="95">
        <f>C8*0.85</f>
        <v>2.125</v>
      </c>
    </row>
    <row r="9" spans="2:4" ht="15.75">
      <c r="B9" s="39" t="s">
        <v>157</v>
      </c>
      <c r="C9" s="27">
        <v>2.5</v>
      </c>
      <c r="D9" s="95">
        <f>C9*0.85</f>
        <v>2.125</v>
      </c>
    </row>
    <row r="10" spans="2:4" ht="16.5" thickBot="1">
      <c r="B10" s="40" t="s">
        <v>132</v>
      </c>
      <c r="C10" s="29">
        <v>0.75</v>
      </c>
      <c r="D10" s="96">
        <f>C10*0.85</f>
        <v>0.6375</v>
      </c>
    </row>
    <row r="11" spans="2:4" ht="15.75">
      <c r="B11" s="7"/>
      <c r="C11" s="14"/>
      <c r="D11" s="110"/>
    </row>
    <row r="12" spans="2:4" ht="16.5" thickBot="1">
      <c r="B12" s="7"/>
      <c r="C12" s="14"/>
      <c r="D12" s="110"/>
    </row>
    <row r="13" spans="2:4" ht="15.75">
      <c r="B13" s="62" t="s">
        <v>181</v>
      </c>
      <c r="C13" s="24" t="s">
        <v>166</v>
      </c>
      <c r="D13" s="22" t="s">
        <v>165</v>
      </c>
    </row>
    <row r="14" spans="2:4" ht="16.5" thickBot="1">
      <c r="B14" s="63"/>
      <c r="C14" s="25" t="s">
        <v>158</v>
      </c>
      <c r="D14" s="23" t="s">
        <v>158</v>
      </c>
    </row>
    <row r="15" spans="2:4" ht="16.5" thickBot="1">
      <c r="B15" s="53" t="s">
        <v>156</v>
      </c>
      <c r="C15" s="45">
        <v>9.5</v>
      </c>
      <c r="D15" s="111">
        <f>C15*0.85</f>
        <v>8.075</v>
      </c>
    </row>
  </sheetData>
  <sheetProtection/>
  <mergeCells count="3">
    <mergeCell ref="B5:B6"/>
    <mergeCell ref="B13:B14"/>
    <mergeCell ref="B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PROTEN</dc:creator>
  <cp:keywords/>
  <dc:description/>
  <cp:lastModifiedBy>Usuario de Microsoft Office</cp:lastModifiedBy>
  <dcterms:created xsi:type="dcterms:W3CDTF">2019-11-26T16:35:54Z</dcterms:created>
  <dcterms:modified xsi:type="dcterms:W3CDTF">2020-01-21T16:03:09Z</dcterms:modified>
  <cp:category/>
  <cp:version/>
  <cp:contentType/>
  <cp:contentStatus/>
</cp:coreProperties>
</file>